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!1____SEF_DGF\BUGET 2022\Lectura II 2022 _08.12..2021\"/>
    </mc:Choice>
  </mc:AlternateContent>
  <bookViews>
    <workbookView xWindow="0" yWindow="0" windowWidth="28800" windowHeight="10800"/>
  </bookViews>
  <sheets>
    <sheet name="Anexa nr. 35" sheetId="4" r:id="rId1"/>
  </sheets>
  <definedNames>
    <definedName name="_xlnm.Print_Titles" localSheetId="0">'Anexa nr. 35'!$8:$10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4" l="1"/>
  <c r="F192" i="4"/>
  <c r="F191" i="4"/>
  <c r="F186" i="4"/>
  <c r="F179" i="4"/>
  <c r="F180" i="4"/>
  <c r="F181" i="4"/>
  <c r="F182" i="4"/>
  <c r="F183" i="4"/>
  <c r="F184" i="4"/>
  <c r="F185" i="4"/>
  <c r="F178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27" i="4"/>
  <c r="F126" i="4" s="1"/>
  <c r="F116" i="4"/>
  <c r="F117" i="4"/>
  <c r="F118" i="4"/>
  <c r="F119" i="4"/>
  <c r="F120" i="4"/>
  <c r="F121" i="4"/>
  <c r="F122" i="4"/>
  <c r="F123" i="4"/>
  <c r="F124" i="4"/>
  <c r="F125" i="4"/>
  <c r="F115" i="4"/>
  <c r="F111" i="4"/>
  <c r="F112" i="4"/>
  <c r="F113" i="4"/>
  <c r="F110" i="4"/>
  <c r="F107" i="4"/>
  <c r="F108" i="4"/>
  <c r="F106" i="4"/>
  <c r="F100" i="4"/>
  <c r="F101" i="4"/>
  <c r="F102" i="4"/>
  <c r="F103" i="4"/>
  <c r="F104" i="4"/>
  <c r="F99" i="4"/>
  <c r="F89" i="4"/>
  <c r="F90" i="4"/>
  <c r="F91" i="4"/>
  <c r="F92" i="4"/>
  <c r="F93" i="4"/>
  <c r="F94" i="4"/>
  <c r="F95" i="4"/>
  <c r="F96" i="4"/>
  <c r="F97" i="4"/>
  <c r="F88" i="4"/>
  <c r="F84" i="4"/>
  <c r="F82" i="4"/>
  <c r="F83" i="4"/>
  <c r="F81" i="4"/>
  <c r="F77" i="4"/>
  <c r="F78" i="4"/>
  <c r="F76" i="4"/>
  <c r="F71" i="4"/>
  <c r="F72" i="4"/>
  <c r="F73" i="4"/>
  <c r="F74" i="4"/>
  <c r="F70" i="4"/>
  <c r="F67" i="4"/>
  <c r="F68" i="4"/>
  <c r="F66" i="4"/>
  <c r="F64" i="4"/>
  <c r="F63" i="4"/>
  <c r="F56" i="4"/>
  <c r="F57" i="4"/>
  <c r="F58" i="4"/>
  <c r="F59" i="4"/>
  <c r="F60" i="4"/>
  <c r="F61" i="4"/>
  <c r="F55" i="4"/>
  <c r="F48" i="4"/>
  <c r="F49" i="4"/>
  <c r="F50" i="4"/>
  <c r="F51" i="4"/>
  <c r="F52" i="4"/>
  <c r="F53" i="4"/>
  <c r="F47" i="4"/>
  <c r="F40" i="4"/>
  <c r="F41" i="4"/>
  <c r="F42" i="4"/>
  <c r="F43" i="4"/>
  <c r="F39" i="4"/>
  <c r="F35" i="4"/>
  <c r="F36" i="4"/>
  <c r="F37" i="4"/>
  <c r="F34" i="4"/>
  <c r="F32" i="4"/>
  <c r="F30" i="4"/>
  <c r="F27" i="4"/>
  <c r="F28" i="4"/>
  <c r="F26" i="4"/>
  <c r="F15" i="4"/>
  <c r="F16" i="4"/>
  <c r="F17" i="4"/>
  <c r="F18" i="4"/>
  <c r="F20" i="4"/>
  <c r="F21" i="4"/>
  <c r="F22" i="4"/>
  <c r="F14" i="4"/>
  <c r="E176" i="4" l="1"/>
  <c r="F79" i="4" l="1"/>
  <c r="E79" i="4"/>
  <c r="F176" i="4" l="1"/>
  <c r="E190" i="4"/>
  <c r="E187" i="4" s="1"/>
  <c r="F190" i="4" l="1"/>
  <c r="F187" i="4" s="1"/>
  <c r="E114" i="4" l="1"/>
  <c r="E105" i="4"/>
  <c r="E98" i="4"/>
  <c r="E87" i="4"/>
  <c r="E75" i="4"/>
  <c r="E46" i="4"/>
  <c r="E38" i="4"/>
  <c r="E31" i="4"/>
  <c r="F31" i="4" l="1"/>
  <c r="F29" i="4"/>
  <c r="E109" i="4"/>
  <c r="E85" i="4" s="1"/>
  <c r="E69" i="4"/>
  <c r="E65" i="4"/>
  <c r="E62" i="4"/>
  <c r="E54" i="4"/>
  <c r="E33" i="4"/>
  <c r="E29" i="4"/>
  <c r="E25" i="4"/>
  <c r="E19" i="4"/>
  <c r="E12" i="4" l="1"/>
  <c r="F19" i="4"/>
  <c r="F114" i="4"/>
  <c r="F105" i="4"/>
  <c r="F98" i="4"/>
  <c r="F87" i="4"/>
  <c r="F75" i="4"/>
  <c r="F46" i="4"/>
  <c r="F38" i="4"/>
  <c r="F109" i="4"/>
  <c r="F25" i="4"/>
  <c r="F65" i="4"/>
  <c r="F12" i="4"/>
  <c r="F54" i="4"/>
  <c r="F33" i="4"/>
  <c r="E23" i="4"/>
  <c r="E11" i="4" s="1"/>
  <c r="E44" i="4"/>
  <c r="F62" i="4"/>
  <c r="F69" i="4"/>
  <c r="F85" i="4" l="1"/>
  <c r="E193" i="4"/>
  <c r="F23" i="4"/>
  <c r="F44" i="4"/>
  <c r="F11" i="4" l="1"/>
  <c r="F193" i="4"/>
</calcChain>
</file>

<file path=xl/sharedStrings.xml><?xml version="1.0" encoding="utf-8"?>
<sst xmlns="http://schemas.openxmlformats.org/spreadsheetml/2006/main" count="223" uniqueCount="180">
  <si>
    <t>Descriere</t>
  </si>
  <si>
    <t>Funcția F1-F3</t>
  </si>
  <si>
    <t>Subprogramul P1-P2</t>
  </si>
  <si>
    <t>Activitatea P3</t>
  </si>
  <si>
    <t>A</t>
  </si>
  <si>
    <t>B</t>
  </si>
  <si>
    <t>C</t>
  </si>
  <si>
    <t>0911</t>
  </si>
  <si>
    <t>8802</t>
  </si>
  <si>
    <t>SECRETAR INTERIMAR AL CONSILIULUI</t>
  </si>
  <si>
    <t>Adrian TALMACI</t>
  </si>
  <si>
    <t>Nr. de persoane</t>
  </si>
  <si>
    <t>D</t>
  </si>
  <si>
    <t>Nr.</t>
  </si>
  <si>
    <t>Învățământ preșcolar, total, inclusiv:</t>
  </si>
  <si>
    <t>Direcția educație, tineret și sport a sectorului Botanica</t>
  </si>
  <si>
    <t>Direcția generală educație, tineret și sport</t>
  </si>
  <si>
    <t xml:space="preserve">Instituții cu drept de finanțare autonomă, inclusiv:  </t>
  </si>
  <si>
    <t xml:space="preserve">Șoala primară-grădinita ,,Ilie Fulga”            </t>
  </si>
  <si>
    <t>Direcția educație, tineret și sport a sectorului Buiucani</t>
  </si>
  <si>
    <t>Direcția educație, tineret și sport a sectorului Centru</t>
  </si>
  <si>
    <t>Direcția educație, tineret și sport a sectorului Ciocana</t>
  </si>
  <si>
    <t>Direcția educație, tineret și sport a sectorului Râșcani</t>
  </si>
  <si>
    <t>Școala primară-grădiniță nr. 152 ,,Pas cu pas”</t>
  </si>
  <si>
    <t>Învățământ primar, total, inclusiv:</t>
  </si>
  <si>
    <t>0912</t>
  </si>
  <si>
    <t>8803</t>
  </si>
  <si>
    <t>Școala-grădiniță nr. 90</t>
  </si>
  <si>
    <t>Școala-grădiniță nr. 120</t>
  </si>
  <si>
    <t>Școala-grădiniță nr. 124</t>
  </si>
  <si>
    <t>Școala-grădiniță nr. 91 ,,Antonin Ursu”</t>
  </si>
  <si>
    <t>Școala primară-grădiniță nr. 226</t>
  </si>
  <si>
    <t>Școala primară nr. 82</t>
  </si>
  <si>
    <t>Școala primară nr. 95</t>
  </si>
  <si>
    <t>Școala primară nr. 83 ,,Grigore Vieru”</t>
  </si>
  <si>
    <t>Școala primară nr. 19 or. Vadul lui Vodă</t>
  </si>
  <si>
    <t xml:space="preserve">Șoala primară nr. 12 ,,Anatol Popovici”            </t>
  </si>
  <si>
    <t>Școala primară nr. 101</t>
  </si>
  <si>
    <t>0921</t>
  </si>
  <si>
    <t>8804</t>
  </si>
  <si>
    <t>Învățământ gimnazial, total, inclusiv:</t>
  </si>
  <si>
    <t>Învățământ special, total, inclusiv:</t>
  </si>
  <si>
    <t>8805</t>
  </si>
  <si>
    <t>Învățământ liceal, total, inclusiv:</t>
  </si>
  <si>
    <t>0922</t>
  </si>
  <si>
    <t>8806</t>
  </si>
  <si>
    <t xml:space="preserve">Liceul Teoretic cu profil sportiv nr.2                                                                                              </t>
  </si>
  <si>
    <t xml:space="preserve">Liceul Teoretic ,,Petru Movila”                                                                                               </t>
  </si>
  <si>
    <t xml:space="preserve">Liceul Teoretic ,,Universul”                                                                                                   </t>
  </si>
  <si>
    <t xml:space="preserve">Liceul Teoretic ,,Hiperion”                                                                                       </t>
  </si>
  <si>
    <t xml:space="preserve">Liceul Teoretic ,,Toader Bobuiog”                                                                        </t>
  </si>
  <si>
    <t xml:space="preserve">Liceul Teoretic ,,Grigore Vieru”                                                                        </t>
  </si>
  <si>
    <t>Liceul Teoretic ,,Gheorghe Asachi”</t>
  </si>
  <si>
    <t xml:space="preserve">Liceul Teoretic cu Profil de Arte ,,Mihail Berezovschi”                                                                        </t>
  </si>
  <si>
    <t>Liceul Teoretic ,,Nicolae Iorga”</t>
  </si>
  <si>
    <t>Liceul Teoretic ,,Vasile Vasilache”</t>
  </si>
  <si>
    <t>Liceul Teoretic ,,Alexei Mateevici”</t>
  </si>
  <si>
    <t>Liceul Teoretic ,,Dmitrie Cantemir”</t>
  </si>
  <si>
    <t>Liceul Teoretic ,,Gaudeamus”</t>
  </si>
  <si>
    <t>Liceul Teoretic ,,Academia Copiilor”</t>
  </si>
  <si>
    <t xml:space="preserve">Liceul Teoretic ,,Mircea Eliade”                                                                                               </t>
  </si>
  <si>
    <t xml:space="preserve">Liceul Teoretic ,,Spiru Haret”                                                                                                      </t>
  </si>
  <si>
    <t xml:space="preserve">Liceul Teoretic ,,Liviu Rebreanu”                                                                                              </t>
  </si>
  <si>
    <t xml:space="preserve">Liceul Teoretic ,,Tudor Vladimirescu”                                                                                          </t>
  </si>
  <si>
    <t xml:space="preserve">Liceul Teoretic ,,Traian”                                                                                                     </t>
  </si>
  <si>
    <t xml:space="preserve">Liceul Teoretic ,,Principesa Natalia Dadiani”                                                                                     </t>
  </si>
  <si>
    <t xml:space="preserve">Liceul Teoretic ,,Onisifor Ghibu”                                                                                                 </t>
  </si>
  <si>
    <t xml:space="preserve">Liceul Teoretic ,,Petru Rares”                                                                                                    </t>
  </si>
  <si>
    <t xml:space="preserve">Liceul Teoretic ,,Liviu Deleanu”                                                                                              </t>
  </si>
  <si>
    <t xml:space="preserve">Liceul Teoretic ,,Olimp”                                                                                                      </t>
  </si>
  <si>
    <t xml:space="preserve">Liceul Teoretic ,,Constantin Negruzzi”                                                                                                </t>
  </si>
  <si>
    <t xml:space="preserve">Liceul Teoretic ,,Minerva”                                                                                               </t>
  </si>
  <si>
    <t xml:space="preserve">Liceul Teoretic ,,Mihai Viteazu”                                                                                                   </t>
  </si>
  <si>
    <t xml:space="preserve">Liceul Teoretic ,,Alexandru Ioan Cuza”                                                                                        </t>
  </si>
  <si>
    <t xml:space="preserve">Liceul Teoretic seral nr. 2  </t>
  </si>
  <si>
    <t>Liceul seral nr. 1</t>
  </si>
  <si>
    <t>Liceul Tehnologic Resurse Educaționale și Trayning Tehnologic (ORT) ,,Beniamin Zeev Herțli”</t>
  </si>
  <si>
    <t>Liceul Teoretic ,,Nicolae Milescu-Spătaru”</t>
  </si>
  <si>
    <t xml:space="preserve">Liceul Teoretic cu Profil de Arte ,,Doina și Ion Aldea-Teodorovici”                                                       </t>
  </si>
  <si>
    <t xml:space="preserve">Liceul Teoretic ,,Budești”                                                                                  </t>
  </si>
  <si>
    <t>Liceul Teoretic ,,Nicolae Bălcescu”</t>
  </si>
  <si>
    <t xml:space="preserve">Liceul Teoretic ,,Alexandru cel Bun”                                                                           </t>
  </si>
  <si>
    <t xml:space="preserve">Liceul Teoretic ,,Ginta Latină”                                                                                            </t>
  </si>
  <si>
    <t xml:space="preserve">Liceul Teoretic ,,Ștefan cel Mare”                                                                                                </t>
  </si>
  <si>
    <t xml:space="preserve">Liceul Teoretic ,,Alexandr Pușkin”                                                                                           </t>
  </si>
  <si>
    <t>TOTAL GENERAL</t>
  </si>
  <si>
    <t xml:space="preserve">Liceul Teoretic ,,Mihai Eminescu”                                                                                               </t>
  </si>
  <si>
    <t xml:space="preserve">Liceul Teoretic ,,Elena Alistar”                                                                                               </t>
  </si>
  <si>
    <t xml:space="preserve">Liceul Teoretic ,,Bogdan Petriceicu Hasdeu”                                                                                               </t>
  </si>
  <si>
    <t xml:space="preserve">Liceul Teoretic ,,Mihail Grecu”                                                                                               </t>
  </si>
  <si>
    <t xml:space="preserve">Liceul Teoretic ,,Gloria”                                                                                               </t>
  </si>
  <si>
    <t xml:space="preserve">Liceul Teoretic ,,Pro Succes”                                                                                               </t>
  </si>
  <si>
    <t xml:space="preserve">Liceul Teoretic ,,Mircea cel Bătrân”                                                                                               </t>
  </si>
  <si>
    <t xml:space="preserve">Liceul Teoretic ,,Iulia Hasdeu                                                                                               </t>
  </si>
  <si>
    <t xml:space="preserve">Liceul Teoretic ,,Vasile Alecsandri”                                                                                               </t>
  </si>
  <si>
    <t xml:space="preserve">Liceul Teatral Orășenesc ,,Iurie Harmelin”                                                                                               </t>
  </si>
  <si>
    <t xml:space="preserve">Liceul Teoretic ,,Niciui Levițki”                                                                                               </t>
  </si>
  <si>
    <t xml:space="preserve">Liceul Teoretic ,,Nicolai Gogol”                                                                                               </t>
  </si>
  <si>
    <t xml:space="preserve">Liceul Teoretic ,,Dante Alighieri”                                                                                               </t>
  </si>
  <si>
    <t xml:space="preserve">Liceul Teoretic ,,Mihai Marinciuc”                                                                                               </t>
  </si>
  <si>
    <t xml:space="preserve">Liceul Teoretic ,,Antioh Cantemir”                                                                                               </t>
  </si>
  <si>
    <t xml:space="preserve">Liceul Teoretic ,,Titu Maiorescu”                                                                                               </t>
  </si>
  <si>
    <t xml:space="preserve">Liceul Teoretic ,,Constntin Sibirschi”                                                                                               </t>
  </si>
  <si>
    <t xml:space="preserve">Liceul Teoretic ,,Vasile Lupu”                                                                                               </t>
  </si>
  <si>
    <t xml:space="preserve">Liceul Teoretic ,,Dacia”                                                                                               </t>
  </si>
  <si>
    <t xml:space="preserve">Liceul Teoretic ,,Petru Zadnipru”                                                                                               </t>
  </si>
  <si>
    <t xml:space="preserve">Liceul Teoretic ,,Ștefan Vodă”                                                                                               </t>
  </si>
  <si>
    <t xml:space="preserve">Liceul Teoretic ,,Gheorghe Ghimpu”                                                                                               </t>
  </si>
  <si>
    <t xml:space="preserve">Liceul Teoretic ,,Natalia Gheorghiu”                                                                                               </t>
  </si>
  <si>
    <t xml:space="preserve">Liceul Teoretic ,,Lucian Blaga”                                                                                               </t>
  </si>
  <si>
    <t xml:space="preserve">Liceul Teoretic ,,Kiril și Metodiu”                                                                                               </t>
  </si>
  <si>
    <t xml:space="preserve">Liceul Teoretic ,,Alecu Russo”                                                                                               </t>
  </si>
  <si>
    <t xml:space="preserve">Liceul Teoretic  Bulgar ,,Vasil Levski”                                                                                               </t>
  </si>
  <si>
    <t xml:space="preserve">Liceul Teoretic Experimental ,,Waldorf”                                                                                               </t>
  </si>
  <si>
    <t xml:space="preserve">Liceul Teoretic ,,George Meniuc”                                                                                               </t>
  </si>
  <si>
    <t xml:space="preserve">Liceul Teoretic ,,Mihail Sadoveanu”                                                                                               </t>
  </si>
  <si>
    <t xml:space="preserve">Liceul Teoretic ,,Mihail Lomonosov”                                                                                               </t>
  </si>
  <si>
    <t xml:space="preserve">Liceul Teoretic ,,Miguel de Cervantes Saavedra”                                                                                               </t>
  </si>
  <si>
    <t xml:space="preserve">Liceul Teoretic  ,,George Călinescu”                                                                                               </t>
  </si>
  <si>
    <t>Gimnaziul ,,Galata”</t>
  </si>
  <si>
    <t>Gimnaziul ,,Nicolae Costin”</t>
  </si>
  <si>
    <t>Gimnaziul nr. 31</t>
  </si>
  <si>
    <t>Gimnaziul nr. 49</t>
  </si>
  <si>
    <t>Gimnaziul ,,Decebal”</t>
  </si>
  <si>
    <t>Gimnaziul nr. 67</t>
  </si>
  <si>
    <t>Gimnaziul nr. 68</t>
  </si>
  <si>
    <t>Gimnaziul nr. 102</t>
  </si>
  <si>
    <t>Gimnaziul nr. 86</t>
  </si>
  <si>
    <t>Gimnaziul ,,Durlești”</t>
  </si>
  <si>
    <t>Gimnaziul ,,Trușeni”</t>
  </si>
  <si>
    <t>Gimnaziul nr. 51</t>
  </si>
  <si>
    <t>Gimnaziul nr. 53</t>
  </si>
  <si>
    <t>Gimnaziul nr. 65</t>
  </si>
  <si>
    <t>Gimnaziul nr. 79</t>
  </si>
  <si>
    <t>Gimnaziul nr. 99</t>
  </si>
  <si>
    <t>Gimnaziul nr. 7</t>
  </si>
  <si>
    <t>Gimnaziul ,,Steliana Grama”</t>
  </si>
  <si>
    <t>Gimnaziul cu Profil Teatral ,,Ion Luca Caragiale”</t>
  </si>
  <si>
    <t>Gimnaziul nr. 45</t>
  </si>
  <si>
    <t>Gimnaziul nr. 77</t>
  </si>
  <si>
    <t>Gimnaziul nr. 42</t>
  </si>
  <si>
    <t>Gimnaziul ,,Dumitru Matcovschi”</t>
  </si>
  <si>
    <t>20</t>
  </si>
  <si>
    <t>0950</t>
  </si>
  <si>
    <t>8814</t>
  </si>
  <si>
    <t>Gimnaziul ,,Taras Șevcenco”</t>
  </si>
  <si>
    <t>00492</t>
  </si>
  <si>
    <t>Liceul-Internat Municipal cu Profil Sportiv</t>
  </si>
  <si>
    <t>Învățământ extrașcolar, total, inclusiv:</t>
  </si>
  <si>
    <t>Liceul Teoretic ,,Mihail Kogălniceanu”</t>
  </si>
  <si>
    <r>
      <t xml:space="preserve">Suma anuală           </t>
    </r>
    <r>
      <rPr>
        <sz val="11"/>
        <color indexed="8"/>
        <rFont val="Times New Roman"/>
        <family val="1"/>
        <charset val="204"/>
      </rPr>
      <t xml:space="preserve"> acordată necesarului de compensaţie              (sursa NV)</t>
    </r>
  </si>
  <si>
    <t>Școala primară-grădiniță nr. 88</t>
  </si>
  <si>
    <t>Gimnaziul nr. 74 ,,Tohatin”</t>
  </si>
  <si>
    <t>Complexul educațional Gimnaziul-grădiniță Cruzești</t>
  </si>
  <si>
    <t>Complexul educațional ,,Hulboaca”</t>
  </si>
  <si>
    <t>Liceul Teoretic ,,Ion Creangă”</t>
  </si>
  <si>
    <t>Liceul Teoretic ,,Matei Basarab”</t>
  </si>
  <si>
    <t>Liceul Teoretic ,,Nicolae Sulac”</t>
  </si>
  <si>
    <t>Liceul Teoretic ,,Grătiești”</t>
  </si>
  <si>
    <t>Liceul Teoretic ,,Dragoș Vodă”</t>
  </si>
  <si>
    <t>Liceul Teoretic ,,Mihail Koțiubinski”</t>
  </si>
  <si>
    <t>Liceul Teoretic ,,Anton Cehov”</t>
  </si>
  <si>
    <t>Liceul Teoretic ,,Rambam”ORT</t>
  </si>
  <si>
    <t>Direcția cultură (școli muzicale)</t>
  </si>
  <si>
    <t>0812</t>
  </si>
  <si>
    <t>8602</t>
  </si>
  <si>
    <t>II. Grupa principală ,,08” Cultura, total, inclusiv:</t>
  </si>
  <si>
    <t>Servicii de sport, total, inclusiv:</t>
  </si>
  <si>
    <t>Activitățile sportive (sp)</t>
  </si>
  <si>
    <t>Școala specializată pentru copii și tineret a rezervelor olimpice de polo pe apă ,,Delfin”</t>
  </si>
  <si>
    <t>I. Grupa principală ,,09” Învățământul, total, inclusiv:</t>
  </si>
  <si>
    <t xml:space="preserve">Complex educațional ,,Ilie Fulga”            </t>
  </si>
  <si>
    <t>Centrele comunitare</t>
  </si>
  <si>
    <t>Mijloace financiare centralizate cu destinație specială pentru acordarea compensațiilor bănești anuale personalului didactic conform Hotărârii Guvernului nr. 969</t>
  </si>
  <si>
    <t>mii lei</t>
  </si>
  <si>
    <t>Anexa nr. 35</t>
  </si>
  <si>
    <t>Volumul 
de mijloace financiare cu destinație specială pentru acordarea compensațiilor bănești anuale personalului  didactic conform Hotărârii Guvernului nr.969 din 03.10.2018, pentru anul 2022</t>
  </si>
  <si>
    <t>nr.   ______ din _______2021</t>
  </si>
  <si>
    <t>1=4000,00 lei * col. D</t>
  </si>
  <si>
    <t>la decizia Consiliului Municipal Chișinău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</si>
</sst>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000#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43" fontId="15" fillId="0" borderId="0" applyFont="0" applyFill="0" applyBorder="0" applyAlignment="0" applyProtection="0"/>
  </cellStyleXfs>
  <cellXfs count="81">
    <xf numFmtId="0" fontId="0" fillId="0" borderId="0" xfId="0"/>
    <xf numFmtId="49" fontId="5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49" fontId="5" fillId="0" borderId="4" xfId="1" applyNumberFormat="1" applyFont="1" applyBorder="1"/>
    <xf numFmtId="3" fontId="3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3" fontId="16" fillId="0" borderId="11" xfId="6" applyFont="1" applyBorder="1" applyAlignment="1">
      <alignment horizontal="right" vertical="center" wrapText="1"/>
    </xf>
    <xf numFmtId="0" fontId="5" fillId="0" borderId="10" xfId="0" applyFont="1" applyBorder="1"/>
    <xf numFmtId="0" fontId="11" fillId="0" borderId="10" xfId="0" applyFont="1" applyBorder="1"/>
    <xf numFmtId="0" fontId="12" fillId="0" borderId="10" xfId="0" applyFont="1" applyFill="1" applyBorder="1"/>
    <xf numFmtId="43" fontId="17" fillId="0" borderId="11" xfId="6" applyFont="1" applyBorder="1" applyAlignment="1">
      <alignment horizontal="right" vertical="center" wrapText="1"/>
    </xf>
    <xf numFmtId="0" fontId="11" fillId="0" borderId="10" xfId="0" applyFont="1" applyFill="1" applyBorder="1"/>
    <xf numFmtId="0" fontId="11" fillId="0" borderId="10" xfId="0" applyFont="1" applyFill="1" applyBorder="1" applyAlignment="1">
      <alignment horizontal="right" vertical="center"/>
    </xf>
    <xf numFmtId="43" fontId="16" fillId="0" borderId="14" xfId="6" applyFont="1" applyBorder="1" applyAlignment="1">
      <alignment horizontal="right" vertical="center" wrapText="1"/>
    </xf>
    <xf numFmtId="3" fontId="2" fillId="0" borderId="19" xfId="1" applyNumberFormat="1" applyFont="1" applyBorder="1" applyAlignment="1">
      <alignment horizontal="center" vertical="center" wrapText="1"/>
    </xf>
    <xf numFmtId="43" fontId="16" fillId="0" borderId="20" xfId="6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13" fillId="2" borderId="20" xfId="2" applyNumberFormat="1" applyFont="1" applyFill="1" applyBorder="1" applyAlignment="1">
      <alignment horizontal="center" vertical="center" wrapText="1"/>
    </xf>
    <xf numFmtId="43" fontId="16" fillId="0" borderId="11" xfId="6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horizontal="right" vertical="center" wrapText="1"/>
    </xf>
    <xf numFmtId="0" fontId="11" fillId="0" borderId="1" xfId="1" applyFont="1" applyBorder="1" applyAlignment="1">
      <alignment horizontal="left" wrapText="1"/>
    </xf>
    <xf numFmtId="49" fontId="4" fillId="0" borderId="18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2" fillId="0" borderId="1" xfId="1" applyNumberFormat="1" applyFont="1" applyBorder="1" applyAlignment="1">
      <alignment horizontal="center" vertical="center"/>
    </xf>
    <xf numFmtId="43" fontId="16" fillId="0" borderId="11" xfId="6" applyFont="1" applyBorder="1" applyAlignment="1">
      <alignment horizontal="right" vertical="center" wrapText="1"/>
    </xf>
    <xf numFmtId="49" fontId="12" fillId="0" borderId="1" xfId="1" applyNumberFormat="1" applyFont="1" applyFill="1" applyBorder="1" applyAlignment="1">
      <alignment horizontal="left" wrapText="1"/>
    </xf>
    <xf numFmtId="0" fontId="11" fillId="0" borderId="1" xfId="1" applyFont="1" applyFill="1" applyBorder="1" applyAlignment="1">
      <alignment horizontal="left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textRotation="90" wrapText="1"/>
    </xf>
    <xf numFmtId="0" fontId="10" fillId="2" borderId="1" xfId="2" applyFont="1" applyFill="1" applyBorder="1" applyAlignment="1">
      <alignment horizontal="center" vertical="center" textRotation="90" wrapText="1"/>
    </xf>
    <xf numFmtId="164" fontId="10" fillId="2" borderId="9" xfId="2" applyNumberFormat="1" applyFont="1" applyFill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165" fontId="12" fillId="0" borderId="1" xfId="0" applyNumberFormat="1" applyFont="1" applyFill="1" applyBorder="1" applyAlignment="1">
      <alignment horizontal="left"/>
    </xf>
    <xf numFmtId="49" fontId="12" fillId="0" borderId="1" xfId="0" applyNumberFormat="1" applyFont="1" applyBorder="1" applyAlignment="1"/>
    <xf numFmtId="49" fontId="12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left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1" fillId="0" borderId="1" xfId="1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3" fontId="16" fillId="0" borderId="15" xfId="6" applyFont="1" applyBorder="1" applyAlignment="1">
      <alignment horizontal="right" vertical="center" wrapText="1"/>
    </xf>
    <xf numFmtId="43" fontId="16" fillId="0" borderId="16" xfId="6" applyFont="1" applyBorder="1" applyAlignment="1">
      <alignment horizontal="right" vertical="center" wrapText="1"/>
    </xf>
    <xf numFmtId="43" fontId="16" fillId="0" borderId="17" xfId="6" applyFont="1" applyBorder="1" applyAlignment="1">
      <alignment horizontal="right" vertical="center" wrapText="1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49" fontId="5" fillId="0" borderId="4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0" fontId="11" fillId="0" borderId="4" xfId="1" applyFont="1" applyBorder="1" applyAlignment="1">
      <alignment horizontal="left" wrapText="1"/>
    </xf>
    <xf numFmtId="0" fontId="11" fillId="0" borderId="5" xfId="1" applyFont="1" applyBorder="1" applyAlignment="1">
      <alignment horizontal="left" wrapText="1"/>
    </xf>
    <xf numFmtId="0" fontId="11" fillId="0" borderId="6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43" fontId="16" fillId="0" borderId="13" xfId="6" applyFont="1" applyBorder="1" applyAlignment="1">
      <alignment horizontal="right" vertical="center" wrapText="1"/>
    </xf>
    <xf numFmtId="43" fontId="16" fillId="0" borderId="14" xfId="6" applyFont="1" applyBorder="1" applyAlignment="1">
      <alignment horizontal="right" vertical="center" wrapText="1"/>
    </xf>
  </cellXfs>
  <cellStyles count="7">
    <cellStyle name="Normal 2" xfId="1"/>
    <cellStyle name="Обычный" xfId="0" builtinId="0"/>
    <cellStyle name="Обычный 13" xfId="3"/>
    <cellStyle name="Обычный 14" xfId="4"/>
    <cellStyle name="Обычный 15" xfId="5"/>
    <cellStyle name="Обычный 2" xfId="2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7"/>
  <sheetViews>
    <sheetView tabSelected="1" topLeftCell="A175" zoomScaleNormal="100" workbookViewId="0">
      <selection activeCell="B4" sqref="B4"/>
    </sheetView>
  </sheetViews>
  <sheetFormatPr defaultRowHeight="15" x14ac:dyDescent="0.25"/>
  <cols>
    <col min="1" max="1" width="3.28515625" customWidth="1"/>
    <col min="2" max="2" width="16.85546875" customWidth="1"/>
    <col min="3" max="3" width="21.140625" customWidth="1"/>
    <col min="4" max="4" width="19" customWidth="1"/>
    <col min="5" max="5" width="9.28515625" customWidth="1"/>
    <col min="6" max="6" width="14.85546875" customWidth="1"/>
  </cols>
  <sheetData>
    <row r="1" spans="1:6" ht="18" customHeight="1" x14ac:dyDescent="0.25">
      <c r="A1" s="4"/>
      <c r="B1" s="5"/>
      <c r="C1" s="5"/>
      <c r="D1" s="53" t="s">
        <v>175</v>
      </c>
      <c r="E1" s="53"/>
      <c r="F1" s="53"/>
    </row>
    <row r="2" spans="1:6" ht="40.5" customHeight="1" x14ac:dyDescent="0.25">
      <c r="A2" s="4"/>
      <c r="B2" s="5"/>
      <c r="C2" s="5"/>
      <c r="D2" s="53" t="s">
        <v>179</v>
      </c>
      <c r="E2" s="53"/>
      <c r="F2" s="53"/>
    </row>
    <row r="3" spans="1:6" ht="18" customHeight="1" x14ac:dyDescent="0.25">
      <c r="A3" s="4"/>
      <c r="B3" s="5"/>
      <c r="C3" s="5"/>
      <c r="D3" s="53" t="s">
        <v>177</v>
      </c>
      <c r="E3" s="53"/>
      <c r="F3" s="53"/>
    </row>
    <row r="5" spans="1:6" ht="84.75" customHeight="1" x14ac:dyDescent="0.25">
      <c r="A5" s="57" t="s">
        <v>176</v>
      </c>
      <c r="B5" s="57"/>
      <c r="C5" s="57"/>
      <c r="D5" s="57"/>
      <c r="E5" s="57"/>
      <c r="F5" s="57"/>
    </row>
    <row r="6" spans="1:6" x14ac:dyDescent="0.25">
      <c r="C6" s="47"/>
      <c r="D6" s="47"/>
      <c r="E6" s="47"/>
    </row>
    <row r="7" spans="1:6" ht="15.75" thickBot="1" x14ac:dyDescent="0.3">
      <c r="F7" s="6" t="s">
        <v>174</v>
      </c>
    </row>
    <row r="8" spans="1:6" ht="69.75" customHeight="1" x14ac:dyDescent="0.25">
      <c r="A8" s="39" t="s">
        <v>0</v>
      </c>
      <c r="B8" s="40"/>
      <c r="C8" s="40"/>
      <c r="D8" s="40"/>
      <c r="E8" s="41" t="s">
        <v>11</v>
      </c>
      <c r="F8" s="43" t="s">
        <v>150</v>
      </c>
    </row>
    <row r="9" spans="1:6" ht="15" customHeight="1" x14ac:dyDescent="0.25">
      <c r="A9" s="45" t="s">
        <v>1</v>
      </c>
      <c r="B9" s="46"/>
      <c r="C9" s="14" t="s">
        <v>2</v>
      </c>
      <c r="D9" s="14" t="s">
        <v>3</v>
      </c>
      <c r="E9" s="42"/>
      <c r="F9" s="44"/>
    </row>
    <row r="10" spans="1:6" ht="12.75" customHeight="1" thickBot="1" x14ac:dyDescent="0.3">
      <c r="A10" s="31" t="s">
        <v>4</v>
      </c>
      <c r="B10" s="32"/>
      <c r="C10" s="26" t="s">
        <v>5</v>
      </c>
      <c r="D10" s="26" t="s">
        <v>6</v>
      </c>
      <c r="E10" s="26" t="s">
        <v>12</v>
      </c>
      <c r="F10" s="27" t="s">
        <v>178</v>
      </c>
    </row>
    <row r="11" spans="1:6" ht="19.5" customHeight="1" x14ac:dyDescent="0.25">
      <c r="A11" s="67" t="s">
        <v>170</v>
      </c>
      <c r="B11" s="68"/>
      <c r="C11" s="68"/>
      <c r="D11" s="68"/>
      <c r="E11" s="25">
        <f>E12+E23+E44+E79+E85+E176</f>
        <v>9801</v>
      </c>
      <c r="F11" s="22">
        <f>F12+F23+F44+F79+F85+F176</f>
        <v>39204</v>
      </c>
    </row>
    <row r="12" spans="1:6" ht="15.75" customHeight="1" x14ac:dyDescent="0.25">
      <c r="A12" s="33" t="s">
        <v>14</v>
      </c>
      <c r="B12" s="34"/>
      <c r="C12" s="34"/>
      <c r="D12" s="34"/>
      <c r="E12" s="35">
        <f>E14+E15+E16+E17+E18+E19</f>
        <v>2851</v>
      </c>
      <c r="F12" s="36">
        <f>F14+F15+F16+F17+F18+F19</f>
        <v>11404</v>
      </c>
    </row>
    <row r="13" spans="1:6" x14ac:dyDescent="0.25">
      <c r="A13" s="16" t="s">
        <v>13</v>
      </c>
      <c r="B13" s="1" t="s">
        <v>7</v>
      </c>
      <c r="C13" s="1" t="s">
        <v>8</v>
      </c>
      <c r="D13" s="1" t="s">
        <v>146</v>
      </c>
      <c r="E13" s="35"/>
      <c r="F13" s="36"/>
    </row>
    <row r="14" spans="1:6" ht="15" customHeight="1" x14ac:dyDescent="0.25">
      <c r="A14" s="17">
        <v>1</v>
      </c>
      <c r="B14" s="30" t="s">
        <v>15</v>
      </c>
      <c r="C14" s="30"/>
      <c r="D14" s="30"/>
      <c r="E14" s="11">
        <v>783</v>
      </c>
      <c r="F14" s="15">
        <f>E14*4000/1000</f>
        <v>3132</v>
      </c>
    </row>
    <row r="15" spans="1:6" ht="15.75" x14ac:dyDescent="0.25">
      <c r="A15" s="17">
        <v>2</v>
      </c>
      <c r="B15" s="30" t="s">
        <v>19</v>
      </c>
      <c r="C15" s="30"/>
      <c r="D15" s="30"/>
      <c r="E15" s="11">
        <v>427</v>
      </c>
      <c r="F15" s="28">
        <f t="shared" ref="F15:F22" si="0">E15*4000/1000</f>
        <v>1708</v>
      </c>
    </row>
    <row r="16" spans="1:6" ht="15.75" x14ac:dyDescent="0.25">
      <c r="A16" s="17">
        <v>3</v>
      </c>
      <c r="B16" s="30" t="s">
        <v>20</v>
      </c>
      <c r="C16" s="30"/>
      <c r="D16" s="30"/>
      <c r="E16" s="11">
        <v>460</v>
      </c>
      <c r="F16" s="28">
        <f t="shared" si="0"/>
        <v>1840</v>
      </c>
    </row>
    <row r="17" spans="1:6" ht="15.75" x14ac:dyDescent="0.25">
      <c r="A17" s="17">
        <v>4</v>
      </c>
      <c r="B17" s="30" t="s">
        <v>21</v>
      </c>
      <c r="C17" s="30"/>
      <c r="D17" s="30"/>
      <c r="E17" s="11">
        <v>439</v>
      </c>
      <c r="F17" s="28">
        <f t="shared" si="0"/>
        <v>1756</v>
      </c>
    </row>
    <row r="18" spans="1:6" ht="15.75" x14ac:dyDescent="0.25">
      <c r="A18" s="17">
        <v>5</v>
      </c>
      <c r="B18" s="30" t="s">
        <v>22</v>
      </c>
      <c r="C18" s="30"/>
      <c r="D18" s="30"/>
      <c r="E18" s="11">
        <v>717</v>
      </c>
      <c r="F18" s="28">
        <f t="shared" si="0"/>
        <v>2868</v>
      </c>
    </row>
    <row r="19" spans="1:6" ht="15.75" x14ac:dyDescent="0.25">
      <c r="A19" s="17">
        <v>6</v>
      </c>
      <c r="B19" s="38" t="s">
        <v>17</v>
      </c>
      <c r="C19" s="38"/>
      <c r="D19" s="38"/>
      <c r="E19" s="11">
        <f>E20+E21+E22</f>
        <v>25</v>
      </c>
      <c r="F19" s="28">
        <f t="shared" si="0"/>
        <v>100</v>
      </c>
    </row>
    <row r="20" spans="1:6" ht="15.75" x14ac:dyDescent="0.25">
      <c r="A20" s="18">
        <v>1</v>
      </c>
      <c r="B20" s="37" t="s">
        <v>151</v>
      </c>
      <c r="C20" s="37"/>
      <c r="D20" s="37"/>
      <c r="E20" s="8">
        <v>6</v>
      </c>
      <c r="F20" s="19">
        <f t="shared" si="0"/>
        <v>24</v>
      </c>
    </row>
    <row r="21" spans="1:6" ht="15.75" x14ac:dyDescent="0.25">
      <c r="A21" s="18">
        <v>2</v>
      </c>
      <c r="B21" s="37" t="s">
        <v>23</v>
      </c>
      <c r="C21" s="37"/>
      <c r="D21" s="37"/>
      <c r="E21" s="8">
        <v>4</v>
      </c>
      <c r="F21" s="19">
        <f t="shared" si="0"/>
        <v>16</v>
      </c>
    </row>
    <row r="22" spans="1:6" ht="15.75" x14ac:dyDescent="0.25">
      <c r="A22" s="18">
        <v>3</v>
      </c>
      <c r="B22" s="37" t="s">
        <v>171</v>
      </c>
      <c r="C22" s="37"/>
      <c r="D22" s="37"/>
      <c r="E22" s="8">
        <v>15</v>
      </c>
      <c r="F22" s="19">
        <f t="shared" si="0"/>
        <v>60</v>
      </c>
    </row>
    <row r="23" spans="1:6" x14ac:dyDescent="0.25">
      <c r="A23" s="33" t="s">
        <v>24</v>
      </c>
      <c r="B23" s="34"/>
      <c r="C23" s="34"/>
      <c r="D23" s="34"/>
      <c r="E23" s="48">
        <f>E25+E29+E31+E33+E38</f>
        <v>317</v>
      </c>
      <c r="F23" s="36">
        <f>F25+F29+F31+F33+F38</f>
        <v>1268</v>
      </c>
    </row>
    <row r="24" spans="1:6" x14ac:dyDescent="0.25">
      <c r="A24" s="16" t="s">
        <v>13</v>
      </c>
      <c r="B24" s="1" t="s">
        <v>25</v>
      </c>
      <c r="C24" s="1" t="s">
        <v>26</v>
      </c>
      <c r="D24" s="1" t="s">
        <v>146</v>
      </c>
      <c r="E24" s="48"/>
      <c r="F24" s="36"/>
    </row>
    <row r="25" spans="1:6" ht="15" customHeight="1" x14ac:dyDescent="0.25">
      <c r="A25" s="20">
        <v>1</v>
      </c>
      <c r="B25" s="30" t="s">
        <v>15</v>
      </c>
      <c r="C25" s="30"/>
      <c r="D25" s="30"/>
      <c r="E25" s="11">
        <f>E26+E27+E28</f>
        <v>56</v>
      </c>
      <c r="F25" s="15">
        <f>F26+F27+F28</f>
        <v>224</v>
      </c>
    </row>
    <row r="26" spans="1:6" ht="15.75" x14ac:dyDescent="0.25">
      <c r="A26" s="18">
        <v>1</v>
      </c>
      <c r="B26" s="37" t="s">
        <v>27</v>
      </c>
      <c r="C26" s="37"/>
      <c r="D26" s="37"/>
      <c r="E26" s="8">
        <v>23</v>
      </c>
      <c r="F26" s="19">
        <f>E26*4000/1000</f>
        <v>92</v>
      </c>
    </row>
    <row r="27" spans="1:6" ht="15" customHeight="1" x14ac:dyDescent="0.25">
      <c r="A27" s="18">
        <v>2</v>
      </c>
      <c r="B27" s="37" t="s">
        <v>28</v>
      </c>
      <c r="C27" s="37"/>
      <c r="D27" s="37"/>
      <c r="E27" s="8">
        <v>22</v>
      </c>
      <c r="F27" s="19">
        <f t="shared" ref="F27:F28" si="1">E27*4000/1000</f>
        <v>88</v>
      </c>
    </row>
    <row r="28" spans="1:6" ht="15" customHeight="1" x14ac:dyDescent="0.25">
      <c r="A28" s="18">
        <v>3</v>
      </c>
      <c r="B28" s="37" t="s">
        <v>29</v>
      </c>
      <c r="C28" s="37"/>
      <c r="D28" s="37"/>
      <c r="E28" s="8">
        <v>11</v>
      </c>
      <c r="F28" s="19">
        <f t="shared" si="1"/>
        <v>44</v>
      </c>
    </row>
    <row r="29" spans="1:6" ht="15.75" x14ac:dyDescent="0.25">
      <c r="A29" s="17">
        <v>2</v>
      </c>
      <c r="B29" s="30" t="s">
        <v>19</v>
      </c>
      <c r="C29" s="30"/>
      <c r="D29" s="30"/>
      <c r="E29" s="11">
        <f>E30</f>
        <v>16</v>
      </c>
      <c r="F29" s="15">
        <f>F30</f>
        <v>64</v>
      </c>
    </row>
    <row r="30" spans="1:6" ht="15.75" x14ac:dyDescent="0.25">
      <c r="A30" s="18">
        <v>1</v>
      </c>
      <c r="B30" s="37" t="s">
        <v>30</v>
      </c>
      <c r="C30" s="37"/>
      <c r="D30" s="37"/>
      <c r="E30" s="8">
        <v>16</v>
      </c>
      <c r="F30" s="19">
        <f>E30*4000/1000</f>
        <v>64</v>
      </c>
    </row>
    <row r="31" spans="1:6" ht="15.75" x14ac:dyDescent="0.25">
      <c r="A31" s="20">
        <v>3</v>
      </c>
      <c r="B31" s="30" t="s">
        <v>20</v>
      </c>
      <c r="C31" s="30"/>
      <c r="D31" s="30"/>
      <c r="E31" s="11">
        <f>E32</f>
        <v>6</v>
      </c>
      <c r="F31" s="15">
        <f>F32</f>
        <v>24</v>
      </c>
    </row>
    <row r="32" spans="1:6" ht="15" customHeight="1" x14ac:dyDescent="0.25">
      <c r="A32" s="18">
        <v>1</v>
      </c>
      <c r="B32" s="37" t="s">
        <v>31</v>
      </c>
      <c r="C32" s="37"/>
      <c r="D32" s="37"/>
      <c r="E32" s="8">
        <v>6</v>
      </c>
      <c r="F32" s="19">
        <f>E32*4000/1000</f>
        <v>24</v>
      </c>
    </row>
    <row r="33" spans="1:6" ht="15.75" x14ac:dyDescent="0.25">
      <c r="A33" s="20">
        <v>4</v>
      </c>
      <c r="B33" s="30" t="s">
        <v>21</v>
      </c>
      <c r="C33" s="30"/>
      <c r="D33" s="30"/>
      <c r="E33" s="11">
        <f>E34+E35+E36+E37</f>
        <v>114</v>
      </c>
      <c r="F33" s="15">
        <f>F34+F35+F36+F37</f>
        <v>456</v>
      </c>
    </row>
    <row r="34" spans="1:6" ht="15" customHeight="1" x14ac:dyDescent="0.25">
      <c r="A34" s="18">
        <v>1</v>
      </c>
      <c r="B34" s="37" t="s">
        <v>32</v>
      </c>
      <c r="C34" s="37"/>
      <c r="D34" s="37"/>
      <c r="E34" s="8">
        <v>28</v>
      </c>
      <c r="F34" s="19">
        <f>E34*4000/1000</f>
        <v>112</v>
      </c>
    </row>
    <row r="35" spans="1:6" ht="15" customHeight="1" x14ac:dyDescent="0.25">
      <c r="A35" s="18">
        <v>2</v>
      </c>
      <c r="B35" s="37" t="s">
        <v>34</v>
      </c>
      <c r="C35" s="37"/>
      <c r="D35" s="37"/>
      <c r="E35" s="8">
        <v>47</v>
      </c>
      <c r="F35" s="19">
        <f t="shared" ref="F35:F37" si="2">E35*4000/1000</f>
        <v>188</v>
      </c>
    </row>
    <row r="36" spans="1:6" ht="15" customHeight="1" x14ac:dyDescent="0.25">
      <c r="A36" s="18">
        <v>3</v>
      </c>
      <c r="B36" s="37" t="s">
        <v>33</v>
      </c>
      <c r="C36" s="37"/>
      <c r="D36" s="37"/>
      <c r="E36" s="8">
        <v>24</v>
      </c>
      <c r="F36" s="19">
        <f t="shared" si="2"/>
        <v>96</v>
      </c>
    </row>
    <row r="37" spans="1:6" ht="15" customHeight="1" x14ac:dyDescent="0.25">
      <c r="A37" s="18">
        <v>4</v>
      </c>
      <c r="B37" s="37" t="s">
        <v>35</v>
      </c>
      <c r="C37" s="37"/>
      <c r="D37" s="37"/>
      <c r="E37" s="8">
        <v>15</v>
      </c>
      <c r="F37" s="19">
        <f t="shared" si="2"/>
        <v>60</v>
      </c>
    </row>
    <row r="38" spans="1:6" ht="15" customHeight="1" x14ac:dyDescent="0.25">
      <c r="A38" s="20">
        <v>5</v>
      </c>
      <c r="B38" s="38" t="s">
        <v>17</v>
      </c>
      <c r="C38" s="38"/>
      <c r="D38" s="38"/>
      <c r="E38" s="11">
        <f>E39+E40+E41+E42+E43</f>
        <v>125</v>
      </c>
      <c r="F38" s="15">
        <f>F39+F40+F41+F42+F43</f>
        <v>500</v>
      </c>
    </row>
    <row r="39" spans="1:6" ht="15" customHeight="1" x14ac:dyDescent="0.25">
      <c r="A39" s="18">
        <v>1</v>
      </c>
      <c r="B39" s="37" t="s">
        <v>151</v>
      </c>
      <c r="C39" s="37"/>
      <c r="D39" s="37"/>
      <c r="E39" s="8">
        <v>12</v>
      </c>
      <c r="F39" s="19">
        <f>E39*4000/1000</f>
        <v>48</v>
      </c>
    </row>
    <row r="40" spans="1:6" ht="15" customHeight="1" x14ac:dyDescent="0.25">
      <c r="A40" s="18">
        <v>2</v>
      </c>
      <c r="B40" s="37" t="s">
        <v>23</v>
      </c>
      <c r="C40" s="37"/>
      <c r="D40" s="37"/>
      <c r="E40" s="8">
        <v>34</v>
      </c>
      <c r="F40" s="19">
        <f t="shared" ref="F40:F43" si="3">E40*4000/1000</f>
        <v>136</v>
      </c>
    </row>
    <row r="41" spans="1:6" ht="15" customHeight="1" x14ac:dyDescent="0.25">
      <c r="A41" s="18">
        <v>3</v>
      </c>
      <c r="B41" s="37" t="s">
        <v>18</v>
      </c>
      <c r="C41" s="37"/>
      <c r="D41" s="37"/>
      <c r="E41" s="8">
        <v>23</v>
      </c>
      <c r="F41" s="19">
        <f t="shared" si="3"/>
        <v>92</v>
      </c>
    </row>
    <row r="42" spans="1:6" ht="15" customHeight="1" x14ac:dyDescent="0.25">
      <c r="A42" s="18">
        <v>4</v>
      </c>
      <c r="B42" s="37" t="s">
        <v>36</v>
      </c>
      <c r="C42" s="37"/>
      <c r="D42" s="37"/>
      <c r="E42" s="8">
        <v>30</v>
      </c>
      <c r="F42" s="19">
        <f t="shared" si="3"/>
        <v>120</v>
      </c>
    </row>
    <row r="43" spans="1:6" ht="15.75" x14ac:dyDescent="0.25">
      <c r="A43" s="18">
        <v>5</v>
      </c>
      <c r="B43" s="37" t="s">
        <v>37</v>
      </c>
      <c r="C43" s="37"/>
      <c r="D43" s="37"/>
      <c r="E43" s="8">
        <v>26</v>
      </c>
      <c r="F43" s="19">
        <f t="shared" si="3"/>
        <v>104</v>
      </c>
    </row>
    <row r="44" spans="1:6" ht="15" customHeight="1" x14ac:dyDescent="0.25">
      <c r="A44" s="33" t="s">
        <v>40</v>
      </c>
      <c r="B44" s="34"/>
      <c r="C44" s="34"/>
      <c r="D44" s="34"/>
      <c r="E44" s="48">
        <f>E46+E54+E62+E65+E69+E75</f>
        <v>546</v>
      </c>
      <c r="F44" s="36">
        <f>F46+F54+F62+F65+F69+F75</f>
        <v>2184</v>
      </c>
    </row>
    <row r="45" spans="1:6" ht="15.75" customHeight="1" x14ac:dyDescent="0.25">
      <c r="A45" s="16" t="s">
        <v>13</v>
      </c>
      <c r="B45" s="1" t="s">
        <v>38</v>
      </c>
      <c r="C45" s="1" t="s">
        <v>39</v>
      </c>
      <c r="D45" s="1" t="s">
        <v>146</v>
      </c>
      <c r="E45" s="48"/>
      <c r="F45" s="36"/>
    </row>
    <row r="46" spans="1:6" ht="19.5" customHeight="1" x14ac:dyDescent="0.25">
      <c r="A46" s="20">
        <v>1</v>
      </c>
      <c r="B46" s="30" t="s">
        <v>15</v>
      </c>
      <c r="C46" s="30"/>
      <c r="D46" s="30"/>
      <c r="E46" s="11">
        <f>E47+E48+E49+E50+E51+E52+E53</f>
        <v>143</v>
      </c>
      <c r="F46" s="15">
        <f>F47+F48+F49+F50+F51+F52+F53</f>
        <v>572</v>
      </c>
    </row>
    <row r="47" spans="1:6" ht="14.25" customHeight="1" x14ac:dyDescent="0.25">
      <c r="A47" s="18">
        <v>1</v>
      </c>
      <c r="B47" s="37" t="s">
        <v>119</v>
      </c>
      <c r="C47" s="37"/>
      <c r="D47" s="37"/>
      <c r="E47" s="8">
        <v>34</v>
      </c>
      <c r="F47" s="19">
        <f>E47*4000/1000</f>
        <v>136</v>
      </c>
    </row>
    <row r="48" spans="1:6" ht="14.25" customHeight="1" x14ac:dyDescent="0.25">
      <c r="A48" s="18">
        <v>2</v>
      </c>
      <c r="B48" s="37" t="s">
        <v>120</v>
      </c>
      <c r="C48" s="37"/>
      <c r="D48" s="37"/>
      <c r="E48" s="8">
        <v>30</v>
      </c>
      <c r="F48" s="19">
        <f t="shared" ref="F48:F53" si="4">E48*4000/1000</f>
        <v>120</v>
      </c>
    </row>
    <row r="49" spans="1:6" ht="14.25" customHeight="1" x14ac:dyDescent="0.25">
      <c r="A49" s="18">
        <v>3</v>
      </c>
      <c r="B49" s="37" t="s">
        <v>122</v>
      </c>
      <c r="C49" s="37"/>
      <c r="D49" s="37"/>
      <c r="E49" s="8">
        <v>14</v>
      </c>
      <c r="F49" s="19">
        <f t="shared" si="4"/>
        <v>56</v>
      </c>
    </row>
    <row r="50" spans="1:6" ht="14.25" customHeight="1" x14ac:dyDescent="0.25">
      <c r="A50" s="18">
        <v>4</v>
      </c>
      <c r="B50" s="37" t="s">
        <v>123</v>
      </c>
      <c r="C50" s="37"/>
      <c r="D50" s="37"/>
      <c r="E50" s="8">
        <v>24</v>
      </c>
      <c r="F50" s="19">
        <f t="shared" si="4"/>
        <v>96</v>
      </c>
    </row>
    <row r="51" spans="1:6" ht="14.25" customHeight="1" x14ac:dyDescent="0.25">
      <c r="A51" s="18">
        <v>5</v>
      </c>
      <c r="B51" s="37" t="s">
        <v>124</v>
      </c>
      <c r="C51" s="37"/>
      <c r="D51" s="37"/>
      <c r="E51" s="8">
        <v>9</v>
      </c>
      <c r="F51" s="19">
        <f t="shared" si="4"/>
        <v>36</v>
      </c>
    </row>
    <row r="52" spans="1:6" ht="14.25" customHeight="1" x14ac:dyDescent="0.25">
      <c r="A52" s="18">
        <v>6</v>
      </c>
      <c r="B52" s="37" t="s">
        <v>125</v>
      </c>
      <c r="C52" s="37"/>
      <c r="D52" s="37"/>
      <c r="E52" s="8">
        <v>21</v>
      </c>
      <c r="F52" s="19">
        <f t="shared" si="4"/>
        <v>84</v>
      </c>
    </row>
    <row r="53" spans="1:6" ht="14.25" customHeight="1" x14ac:dyDescent="0.25">
      <c r="A53" s="18">
        <v>7</v>
      </c>
      <c r="B53" s="37" t="s">
        <v>126</v>
      </c>
      <c r="C53" s="37"/>
      <c r="D53" s="37"/>
      <c r="E53" s="8">
        <v>11</v>
      </c>
      <c r="F53" s="19">
        <f t="shared" si="4"/>
        <v>44</v>
      </c>
    </row>
    <row r="54" spans="1:6" ht="15.75" customHeight="1" x14ac:dyDescent="0.25">
      <c r="A54" s="17">
        <v>2</v>
      </c>
      <c r="B54" s="30" t="s">
        <v>19</v>
      </c>
      <c r="C54" s="30"/>
      <c r="D54" s="30"/>
      <c r="E54" s="11">
        <f>E55+E56+E57+E58+E59+E60+E61</f>
        <v>136</v>
      </c>
      <c r="F54" s="15">
        <f>F55+F56+F57+F58+F59+F60+F61</f>
        <v>544</v>
      </c>
    </row>
    <row r="55" spans="1:6" ht="13.5" customHeight="1" x14ac:dyDescent="0.25">
      <c r="A55" s="18">
        <v>1</v>
      </c>
      <c r="B55" s="37" t="s">
        <v>127</v>
      </c>
      <c r="C55" s="37"/>
      <c r="D55" s="37"/>
      <c r="E55" s="8">
        <v>15</v>
      </c>
      <c r="F55" s="19">
        <f>E55*4000/1000</f>
        <v>60</v>
      </c>
    </row>
    <row r="56" spans="1:6" ht="13.5" customHeight="1" x14ac:dyDescent="0.25">
      <c r="A56" s="18">
        <v>2</v>
      </c>
      <c r="B56" s="37" t="s">
        <v>128</v>
      </c>
      <c r="C56" s="37"/>
      <c r="D56" s="37"/>
      <c r="E56" s="8">
        <v>36</v>
      </c>
      <c r="F56" s="19">
        <f t="shared" ref="F56:F61" si="5">E56*4000/1000</f>
        <v>144</v>
      </c>
    </row>
    <row r="57" spans="1:6" ht="13.5" customHeight="1" x14ac:dyDescent="0.25">
      <c r="A57" s="18">
        <v>3</v>
      </c>
      <c r="B57" s="37" t="s">
        <v>129</v>
      </c>
      <c r="C57" s="37"/>
      <c r="D57" s="37"/>
      <c r="E57" s="8">
        <v>18</v>
      </c>
      <c r="F57" s="19">
        <f t="shared" si="5"/>
        <v>72</v>
      </c>
    </row>
    <row r="58" spans="1:6" ht="13.5" customHeight="1" x14ac:dyDescent="0.25">
      <c r="A58" s="18">
        <v>4</v>
      </c>
      <c r="B58" s="37" t="s">
        <v>130</v>
      </c>
      <c r="C58" s="37"/>
      <c r="D58" s="37"/>
      <c r="E58" s="8">
        <v>16</v>
      </c>
      <c r="F58" s="19">
        <f t="shared" si="5"/>
        <v>64</v>
      </c>
    </row>
    <row r="59" spans="1:6" ht="13.5" customHeight="1" x14ac:dyDescent="0.25">
      <c r="A59" s="18">
        <v>5</v>
      </c>
      <c r="B59" s="37" t="s">
        <v>132</v>
      </c>
      <c r="C59" s="37"/>
      <c r="D59" s="37"/>
      <c r="E59" s="8">
        <v>7</v>
      </c>
      <c r="F59" s="19">
        <f t="shared" si="5"/>
        <v>28</v>
      </c>
    </row>
    <row r="60" spans="1:6" ht="13.5" customHeight="1" x14ac:dyDescent="0.25">
      <c r="A60" s="18">
        <v>6</v>
      </c>
      <c r="B60" s="37" t="s">
        <v>133</v>
      </c>
      <c r="C60" s="37"/>
      <c r="D60" s="37"/>
      <c r="E60" s="8">
        <v>19</v>
      </c>
      <c r="F60" s="19">
        <f t="shared" si="5"/>
        <v>76</v>
      </c>
    </row>
    <row r="61" spans="1:6" ht="13.5" customHeight="1" x14ac:dyDescent="0.25">
      <c r="A61" s="18">
        <v>7</v>
      </c>
      <c r="B61" s="37" t="s">
        <v>134</v>
      </c>
      <c r="C61" s="37"/>
      <c r="D61" s="37"/>
      <c r="E61" s="8">
        <v>25</v>
      </c>
      <c r="F61" s="19">
        <f t="shared" si="5"/>
        <v>100</v>
      </c>
    </row>
    <row r="62" spans="1:6" ht="15.75" customHeight="1" x14ac:dyDescent="0.25">
      <c r="A62" s="20">
        <v>3</v>
      </c>
      <c r="B62" s="30" t="s">
        <v>20</v>
      </c>
      <c r="C62" s="30"/>
      <c r="D62" s="30"/>
      <c r="E62" s="11">
        <f>E63+E64</f>
        <v>57</v>
      </c>
      <c r="F62" s="15">
        <f>F63+F64</f>
        <v>228</v>
      </c>
    </row>
    <row r="63" spans="1:6" ht="16.5" customHeight="1" x14ac:dyDescent="0.25">
      <c r="A63" s="18">
        <v>1</v>
      </c>
      <c r="B63" s="37" t="s">
        <v>135</v>
      </c>
      <c r="C63" s="37"/>
      <c r="D63" s="37"/>
      <c r="E63" s="8">
        <v>30</v>
      </c>
      <c r="F63" s="19">
        <f>E63*4000/1000</f>
        <v>120</v>
      </c>
    </row>
    <row r="64" spans="1:6" ht="16.5" customHeight="1" x14ac:dyDescent="0.25">
      <c r="A64" s="18">
        <v>2</v>
      </c>
      <c r="B64" s="37" t="s">
        <v>131</v>
      </c>
      <c r="C64" s="37"/>
      <c r="D64" s="37"/>
      <c r="E64" s="8">
        <v>27</v>
      </c>
      <c r="F64" s="19">
        <f>E64*4000/1000</f>
        <v>108</v>
      </c>
    </row>
    <row r="65" spans="1:6" ht="15.75" customHeight="1" x14ac:dyDescent="0.25">
      <c r="A65" s="20">
        <v>4</v>
      </c>
      <c r="B65" s="30" t="s">
        <v>21</v>
      </c>
      <c r="C65" s="30"/>
      <c r="D65" s="30"/>
      <c r="E65" s="11">
        <f>E66+E67+E68</f>
        <v>60</v>
      </c>
      <c r="F65" s="15">
        <f>F66+F67+F68</f>
        <v>240</v>
      </c>
    </row>
    <row r="66" spans="1:6" ht="14.25" customHeight="1" x14ac:dyDescent="0.25">
      <c r="A66" s="18">
        <v>1</v>
      </c>
      <c r="B66" s="37" t="s">
        <v>136</v>
      </c>
      <c r="C66" s="37"/>
      <c r="D66" s="37"/>
      <c r="E66" s="8">
        <v>31</v>
      </c>
      <c r="F66" s="19">
        <f>E66*4000/1000</f>
        <v>124</v>
      </c>
    </row>
    <row r="67" spans="1:6" ht="14.25" customHeight="1" x14ac:dyDescent="0.25">
      <c r="A67" s="18">
        <v>2</v>
      </c>
      <c r="B67" s="37" t="s">
        <v>152</v>
      </c>
      <c r="C67" s="37"/>
      <c r="D67" s="37"/>
      <c r="E67" s="8">
        <v>17</v>
      </c>
      <c r="F67" s="19">
        <f t="shared" ref="F67:F68" si="6">E67*4000/1000</f>
        <v>68</v>
      </c>
    </row>
    <row r="68" spans="1:6" ht="14.25" customHeight="1" x14ac:dyDescent="0.25">
      <c r="A68" s="18">
        <v>3</v>
      </c>
      <c r="B68" s="37" t="s">
        <v>153</v>
      </c>
      <c r="C68" s="37"/>
      <c r="D68" s="37"/>
      <c r="E68" s="8">
        <v>12</v>
      </c>
      <c r="F68" s="19">
        <f t="shared" si="6"/>
        <v>48</v>
      </c>
    </row>
    <row r="69" spans="1:6" ht="15.75" customHeight="1" x14ac:dyDescent="0.25">
      <c r="A69" s="17">
        <v>5</v>
      </c>
      <c r="B69" s="30" t="s">
        <v>22</v>
      </c>
      <c r="C69" s="30"/>
      <c r="D69" s="30"/>
      <c r="E69" s="11">
        <f>E70+E71+E72+E73+E74</f>
        <v>86</v>
      </c>
      <c r="F69" s="15">
        <f>F70+F71+F72+F73+F74</f>
        <v>344</v>
      </c>
    </row>
    <row r="70" spans="1:6" ht="14.25" customHeight="1" x14ac:dyDescent="0.25">
      <c r="A70" s="18">
        <v>1</v>
      </c>
      <c r="B70" s="37" t="s">
        <v>137</v>
      </c>
      <c r="C70" s="37"/>
      <c r="D70" s="37"/>
      <c r="E70" s="8">
        <v>24</v>
      </c>
      <c r="F70" s="19">
        <f>E70*4000/1000</f>
        <v>96</v>
      </c>
    </row>
    <row r="71" spans="1:6" ht="14.25" customHeight="1" x14ac:dyDescent="0.25">
      <c r="A71" s="18">
        <v>2</v>
      </c>
      <c r="B71" s="37" t="s">
        <v>145</v>
      </c>
      <c r="C71" s="37"/>
      <c r="D71" s="37"/>
      <c r="E71" s="8">
        <v>16</v>
      </c>
      <c r="F71" s="19">
        <f t="shared" ref="F71:F74" si="7">E71*4000/1000</f>
        <v>64</v>
      </c>
    </row>
    <row r="72" spans="1:6" ht="14.25" customHeight="1" x14ac:dyDescent="0.25">
      <c r="A72" s="18">
        <v>3</v>
      </c>
      <c r="B72" s="37" t="s">
        <v>138</v>
      </c>
      <c r="C72" s="37"/>
      <c r="D72" s="37"/>
      <c r="E72" s="8">
        <v>12</v>
      </c>
      <c r="F72" s="19">
        <f t="shared" si="7"/>
        <v>48</v>
      </c>
    </row>
    <row r="73" spans="1:6" ht="14.25" customHeight="1" x14ac:dyDescent="0.25">
      <c r="A73" s="18">
        <v>4</v>
      </c>
      <c r="B73" s="37" t="s">
        <v>139</v>
      </c>
      <c r="C73" s="37"/>
      <c r="D73" s="37"/>
      <c r="E73" s="8" t="s">
        <v>142</v>
      </c>
      <c r="F73" s="19">
        <f t="shared" si="7"/>
        <v>80</v>
      </c>
    </row>
    <row r="74" spans="1:6" ht="14.25" customHeight="1" x14ac:dyDescent="0.25">
      <c r="A74" s="18">
        <v>5</v>
      </c>
      <c r="B74" s="37" t="s">
        <v>154</v>
      </c>
      <c r="C74" s="37"/>
      <c r="D74" s="37"/>
      <c r="E74" s="8">
        <v>14</v>
      </c>
      <c r="F74" s="19">
        <f t="shared" si="7"/>
        <v>56</v>
      </c>
    </row>
    <row r="75" spans="1:6" ht="15.75" customHeight="1" x14ac:dyDescent="0.25">
      <c r="A75" s="20">
        <v>6</v>
      </c>
      <c r="B75" s="38" t="s">
        <v>17</v>
      </c>
      <c r="C75" s="38"/>
      <c r="D75" s="38"/>
      <c r="E75" s="11">
        <f>E76+E77+E78</f>
        <v>64</v>
      </c>
      <c r="F75" s="15">
        <f>F76+F77+F78</f>
        <v>256</v>
      </c>
    </row>
    <row r="76" spans="1:6" ht="13.5" customHeight="1" x14ac:dyDescent="0.25">
      <c r="A76" s="18">
        <v>1</v>
      </c>
      <c r="B76" s="37" t="s">
        <v>121</v>
      </c>
      <c r="C76" s="37"/>
      <c r="D76" s="37"/>
      <c r="E76" s="8">
        <v>31</v>
      </c>
      <c r="F76" s="19">
        <f>E76*4000/1000</f>
        <v>124</v>
      </c>
    </row>
    <row r="77" spans="1:6" ht="13.5" customHeight="1" x14ac:dyDescent="0.25">
      <c r="A77" s="18">
        <v>2</v>
      </c>
      <c r="B77" s="37" t="s">
        <v>141</v>
      </c>
      <c r="C77" s="37"/>
      <c r="D77" s="37"/>
      <c r="E77" s="8">
        <v>16</v>
      </c>
      <c r="F77" s="19">
        <f t="shared" ref="F77:F78" si="8">E77*4000/1000</f>
        <v>64</v>
      </c>
    </row>
    <row r="78" spans="1:6" ht="13.5" customHeight="1" x14ac:dyDescent="0.25">
      <c r="A78" s="18">
        <v>3</v>
      </c>
      <c r="B78" s="37" t="s">
        <v>140</v>
      </c>
      <c r="C78" s="37"/>
      <c r="D78" s="37"/>
      <c r="E78" s="8">
        <v>17</v>
      </c>
      <c r="F78" s="19">
        <f t="shared" si="8"/>
        <v>68</v>
      </c>
    </row>
    <row r="79" spans="1:6" ht="16.5" customHeight="1" x14ac:dyDescent="0.25">
      <c r="A79" s="33" t="s">
        <v>41</v>
      </c>
      <c r="B79" s="34"/>
      <c r="C79" s="34"/>
      <c r="D79" s="34"/>
      <c r="E79" s="48">
        <f>E81+E82+E83+E84</f>
        <v>225</v>
      </c>
      <c r="F79" s="36">
        <f>F81+F82+F83+F84</f>
        <v>900</v>
      </c>
    </row>
    <row r="80" spans="1:6" ht="16.5" customHeight="1" x14ac:dyDescent="0.25">
      <c r="A80" s="16" t="s">
        <v>13</v>
      </c>
      <c r="B80" s="1" t="s">
        <v>38</v>
      </c>
      <c r="C80" s="1" t="s">
        <v>42</v>
      </c>
      <c r="D80" s="1" t="s">
        <v>146</v>
      </c>
      <c r="E80" s="48"/>
      <c r="F80" s="36"/>
    </row>
    <row r="81" spans="1:6" ht="13.5" customHeight="1" x14ac:dyDescent="0.25">
      <c r="A81" s="17">
        <v>1</v>
      </c>
      <c r="B81" s="30" t="s">
        <v>15</v>
      </c>
      <c r="C81" s="30"/>
      <c r="D81" s="30"/>
      <c r="E81" s="11">
        <v>21</v>
      </c>
      <c r="F81" s="19">
        <f>E81*4000/1000</f>
        <v>84</v>
      </c>
    </row>
    <row r="82" spans="1:6" ht="13.5" customHeight="1" x14ac:dyDescent="0.25">
      <c r="A82" s="17">
        <v>2</v>
      </c>
      <c r="B82" s="30" t="s">
        <v>20</v>
      </c>
      <c r="C82" s="30"/>
      <c r="D82" s="30"/>
      <c r="E82" s="11">
        <v>120</v>
      </c>
      <c r="F82" s="19">
        <f t="shared" ref="F82:F83" si="9">E82*4000/1000</f>
        <v>480</v>
      </c>
    </row>
    <row r="83" spans="1:6" ht="13.5" customHeight="1" x14ac:dyDescent="0.25">
      <c r="A83" s="20">
        <v>3</v>
      </c>
      <c r="B83" s="30" t="s">
        <v>22</v>
      </c>
      <c r="C83" s="30"/>
      <c r="D83" s="30"/>
      <c r="E83" s="11">
        <v>59</v>
      </c>
      <c r="F83" s="19">
        <f t="shared" si="9"/>
        <v>236</v>
      </c>
    </row>
    <row r="84" spans="1:6" ht="45.75" customHeight="1" x14ac:dyDescent="0.25">
      <c r="A84" s="21">
        <v>4</v>
      </c>
      <c r="B84" s="73" t="s">
        <v>173</v>
      </c>
      <c r="C84" s="74"/>
      <c r="D84" s="75"/>
      <c r="E84" s="11">
        <v>25</v>
      </c>
      <c r="F84" s="15">
        <f>E84*4000/1000</f>
        <v>100</v>
      </c>
    </row>
    <row r="85" spans="1:6" x14ac:dyDescent="0.25">
      <c r="A85" s="33" t="s">
        <v>43</v>
      </c>
      <c r="B85" s="34"/>
      <c r="C85" s="34"/>
      <c r="D85" s="34"/>
      <c r="E85" s="48">
        <f>E87+E98+E105+E109+E114+E126+E175</f>
        <v>5060</v>
      </c>
      <c r="F85" s="36">
        <f>F87+F98+F105+F109+F114+F126+F175</f>
        <v>20240</v>
      </c>
    </row>
    <row r="86" spans="1:6" x14ac:dyDescent="0.25">
      <c r="A86" s="16" t="s">
        <v>13</v>
      </c>
      <c r="B86" s="1" t="s">
        <v>44</v>
      </c>
      <c r="C86" s="1" t="s">
        <v>45</v>
      </c>
      <c r="D86" s="1" t="s">
        <v>146</v>
      </c>
      <c r="E86" s="48"/>
      <c r="F86" s="36"/>
    </row>
    <row r="87" spans="1:6" ht="15.75" x14ac:dyDescent="0.25">
      <c r="A87" s="20">
        <v>1</v>
      </c>
      <c r="B87" s="30" t="s">
        <v>15</v>
      </c>
      <c r="C87" s="30"/>
      <c r="D87" s="30"/>
      <c r="E87" s="11">
        <f>E88+E89+E90+E91+E92+E93+E94+E95+E96+E97</f>
        <v>616</v>
      </c>
      <c r="F87" s="15">
        <f>F88+F89+F90+F91+F92+F93+F94+F95+F96+F97</f>
        <v>2464</v>
      </c>
    </row>
    <row r="88" spans="1:6" ht="14.25" customHeight="1" x14ac:dyDescent="0.25">
      <c r="A88" s="18">
        <v>1</v>
      </c>
      <c r="B88" s="49" t="s">
        <v>86</v>
      </c>
      <c r="C88" s="49"/>
      <c r="D88" s="49"/>
      <c r="E88" s="8">
        <v>71</v>
      </c>
      <c r="F88" s="19">
        <f>E88*4000/1000</f>
        <v>284</v>
      </c>
    </row>
    <row r="89" spans="1:6" ht="14.25" customHeight="1" x14ac:dyDescent="0.25">
      <c r="A89" s="18">
        <v>2</v>
      </c>
      <c r="B89" s="49" t="s">
        <v>87</v>
      </c>
      <c r="C89" s="49"/>
      <c r="D89" s="49"/>
      <c r="E89" s="8">
        <v>59</v>
      </c>
      <c r="F89" s="19">
        <f t="shared" ref="F89:F97" si="10">E89*4000/1000</f>
        <v>236</v>
      </c>
    </row>
    <row r="90" spans="1:6" ht="14.25" customHeight="1" x14ac:dyDescent="0.25">
      <c r="A90" s="18">
        <v>3</v>
      </c>
      <c r="B90" s="49" t="s">
        <v>88</v>
      </c>
      <c r="C90" s="49"/>
      <c r="D90" s="49"/>
      <c r="E90" s="8">
        <v>71</v>
      </c>
      <c r="F90" s="19">
        <f t="shared" si="10"/>
        <v>284</v>
      </c>
    </row>
    <row r="91" spans="1:6" ht="14.25" customHeight="1" x14ac:dyDescent="0.25">
      <c r="A91" s="18">
        <v>4</v>
      </c>
      <c r="B91" s="49" t="s">
        <v>89</v>
      </c>
      <c r="C91" s="49"/>
      <c r="D91" s="49"/>
      <c r="E91" s="8">
        <v>85</v>
      </c>
      <c r="F91" s="19">
        <f t="shared" si="10"/>
        <v>340</v>
      </c>
    </row>
    <row r="92" spans="1:6" ht="14.25" customHeight="1" x14ac:dyDescent="0.25">
      <c r="A92" s="18">
        <v>5</v>
      </c>
      <c r="B92" s="49" t="s">
        <v>90</v>
      </c>
      <c r="C92" s="49"/>
      <c r="D92" s="49"/>
      <c r="E92" s="8">
        <v>75</v>
      </c>
      <c r="F92" s="19">
        <f t="shared" si="10"/>
        <v>300</v>
      </c>
    </row>
    <row r="93" spans="1:6" ht="14.25" customHeight="1" x14ac:dyDescent="0.25">
      <c r="A93" s="18">
        <v>6</v>
      </c>
      <c r="B93" s="49" t="s">
        <v>91</v>
      </c>
      <c r="C93" s="49"/>
      <c r="D93" s="49"/>
      <c r="E93" s="8">
        <v>57</v>
      </c>
      <c r="F93" s="19">
        <f t="shared" si="10"/>
        <v>228</v>
      </c>
    </row>
    <row r="94" spans="1:6" ht="14.25" customHeight="1" x14ac:dyDescent="0.25">
      <c r="A94" s="18">
        <v>7</v>
      </c>
      <c r="B94" s="49" t="s">
        <v>92</v>
      </c>
      <c r="C94" s="49"/>
      <c r="D94" s="49"/>
      <c r="E94" s="8">
        <v>36</v>
      </c>
      <c r="F94" s="19">
        <f t="shared" si="10"/>
        <v>144</v>
      </c>
    </row>
    <row r="95" spans="1:6" ht="14.25" customHeight="1" x14ac:dyDescent="0.25">
      <c r="A95" s="18">
        <v>8</v>
      </c>
      <c r="B95" s="49" t="s">
        <v>93</v>
      </c>
      <c r="C95" s="49"/>
      <c r="D95" s="49"/>
      <c r="E95" s="8">
        <v>75</v>
      </c>
      <c r="F95" s="19">
        <f t="shared" si="10"/>
        <v>300</v>
      </c>
    </row>
    <row r="96" spans="1:6" ht="14.25" customHeight="1" x14ac:dyDescent="0.25">
      <c r="A96" s="18">
        <v>9</v>
      </c>
      <c r="B96" s="49" t="s">
        <v>94</v>
      </c>
      <c r="C96" s="49"/>
      <c r="D96" s="49"/>
      <c r="E96" s="8">
        <v>31</v>
      </c>
      <c r="F96" s="19">
        <f t="shared" si="10"/>
        <v>124</v>
      </c>
    </row>
    <row r="97" spans="1:6" ht="14.25" customHeight="1" x14ac:dyDescent="0.25">
      <c r="A97" s="18">
        <v>10</v>
      </c>
      <c r="B97" s="49" t="s">
        <v>95</v>
      </c>
      <c r="C97" s="49"/>
      <c r="D97" s="49"/>
      <c r="E97" s="8">
        <v>56</v>
      </c>
      <c r="F97" s="19">
        <f t="shared" si="10"/>
        <v>224</v>
      </c>
    </row>
    <row r="98" spans="1:6" ht="15.75" x14ac:dyDescent="0.25">
      <c r="A98" s="17">
        <v>2</v>
      </c>
      <c r="B98" s="30" t="s">
        <v>19</v>
      </c>
      <c r="C98" s="30"/>
      <c r="D98" s="30"/>
      <c r="E98" s="11">
        <f>E99+E100+E101+E102+E103+E104</f>
        <v>399</v>
      </c>
      <c r="F98" s="15">
        <f>F99+F100+F101+F102+F103+F104</f>
        <v>1596</v>
      </c>
    </row>
    <row r="99" spans="1:6" ht="15.75" x14ac:dyDescent="0.25">
      <c r="A99" s="18">
        <v>1</v>
      </c>
      <c r="B99" s="49" t="s">
        <v>96</v>
      </c>
      <c r="C99" s="49"/>
      <c r="D99" s="49"/>
      <c r="E99" s="8">
        <v>37</v>
      </c>
      <c r="F99" s="19">
        <f>E99*4000/1000</f>
        <v>148</v>
      </c>
    </row>
    <row r="100" spans="1:6" ht="15.75" x14ac:dyDescent="0.25">
      <c r="A100" s="18">
        <v>2</v>
      </c>
      <c r="B100" s="49" t="s">
        <v>97</v>
      </c>
      <c r="C100" s="49"/>
      <c r="D100" s="49"/>
      <c r="E100" s="8">
        <v>123</v>
      </c>
      <c r="F100" s="19">
        <f t="shared" ref="F100:F104" si="11">E100*4000/1000</f>
        <v>492</v>
      </c>
    </row>
    <row r="101" spans="1:6" ht="15.75" x14ac:dyDescent="0.25">
      <c r="A101" s="18">
        <v>3</v>
      </c>
      <c r="B101" s="49" t="s">
        <v>98</v>
      </c>
      <c r="C101" s="49"/>
      <c r="D101" s="49"/>
      <c r="E101" s="8">
        <v>63</v>
      </c>
      <c r="F101" s="19">
        <f t="shared" si="11"/>
        <v>252</v>
      </c>
    </row>
    <row r="102" spans="1:6" ht="15.75" x14ac:dyDescent="0.25">
      <c r="A102" s="18">
        <v>4</v>
      </c>
      <c r="B102" s="49" t="s">
        <v>99</v>
      </c>
      <c r="C102" s="49"/>
      <c r="D102" s="49"/>
      <c r="E102" s="8">
        <v>46</v>
      </c>
      <c r="F102" s="19">
        <f t="shared" si="11"/>
        <v>184</v>
      </c>
    </row>
    <row r="103" spans="1:6" ht="15.75" x14ac:dyDescent="0.25">
      <c r="A103" s="18">
        <v>5</v>
      </c>
      <c r="B103" s="49" t="s">
        <v>100</v>
      </c>
      <c r="C103" s="49"/>
      <c r="D103" s="49"/>
      <c r="E103" s="8">
        <v>65</v>
      </c>
      <c r="F103" s="19">
        <f t="shared" si="11"/>
        <v>260</v>
      </c>
    </row>
    <row r="104" spans="1:6" ht="15" customHeight="1" x14ac:dyDescent="0.25">
      <c r="A104" s="18">
        <v>6</v>
      </c>
      <c r="B104" s="50" t="s">
        <v>147</v>
      </c>
      <c r="C104" s="50"/>
      <c r="D104" s="50"/>
      <c r="E104" s="8">
        <v>65</v>
      </c>
      <c r="F104" s="19">
        <f t="shared" si="11"/>
        <v>260</v>
      </c>
    </row>
    <row r="105" spans="1:6" ht="15.75" x14ac:dyDescent="0.25">
      <c r="A105" s="20">
        <v>3</v>
      </c>
      <c r="B105" s="30" t="s">
        <v>20</v>
      </c>
      <c r="C105" s="30"/>
      <c r="D105" s="30"/>
      <c r="E105" s="11">
        <f>E106+E107+E108</f>
        <v>143</v>
      </c>
      <c r="F105" s="15">
        <f>F106+F107+F108</f>
        <v>572</v>
      </c>
    </row>
    <row r="106" spans="1:6" ht="15.75" x14ac:dyDescent="0.25">
      <c r="A106" s="18">
        <v>1</v>
      </c>
      <c r="B106" s="49" t="s">
        <v>101</v>
      </c>
      <c r="C106" s="49"/>
      <c r="D106" s="49"/>
      <c r="E106" s="8">
        <v>31</v>
      </c>
      <c r="F106" s="19">
        <f>E106*4000/1000</f>
        <v>124</v>
      </c>
    </row>
    <row r="107" spans="1:6" ht="15.75" x14ac:dyDescent="0.25">
      <c r="A107" s="18">
        <v>2</v>
      </c>
      <c r="B107" s="49" t="s">
        <v>102</v>
      </c>
      <c r="C107" s="49"/>
      <c r="D107" s="49"/>
      <c r="E107" s="8">
        <v>66</v>
      </c>
      <c r="F107" s="19">
        <f t="shared" ref="F107:F108" si="12">E107*4000/1000</f>
        <v>264</v>
      </c>
    </row>
    <row r="108" spans="1:6" ht="15.75" x14ac:dyDescent="0.25">
      <c r="A108" s="18">
        <v>3</v>
      </c>
      <c r="B108" s="49" t="s">
        <v>103</v>
      </c>
      <c r="C108" s="49"/>
      <c r="D108" s="49"/>
      <c r="E108" s="8">
        <v>46</v>
      </c>
      <c r="F108" s="19">
        <f t="shared" si="12"/>
        <v>184</v>
      </c>
    </row>
    <row r="109" spans="1:6" ht="15.75" x14ac:dyDescent="0.25">
      <c r="A109" s="20">
        <v>4</v>
      </c>
      <c r="B109" s="30" t="s">
        <v>21</v>
      </c>
      <c r="C109" s="30"/>
      <c r="D109" s="30"/>
      <c r="E109" s="11">
        <f>E110+E111+E112+E113</f>
        <v>148</v>
      </c>
      <c r="F109" s="15">
        <f>F110+F111+F112+F113</f>
        <v>592</v>
      </c>
    </row>
    <row r="110" spans="1:6" ht="15.75" x14ac:dyDescent="0.25">
      <c r="A110" s="18">
        <v>1</v>
      </c>
      <c r="B110" s="49" t="s">
        <v>104</v>
      </c>
      <c r="C110" s="49"/>
      <c r="D110" s="49"/>
      <c r="E110" s="8">
        <v>42</v>
      </c>
      <c r="F110" s="19">
        <f>E110*4000/1000</f>
        <v>168</v>
      </c>
    </row>
    <row r="111" spans="1:6" ht="15.75" x14ac:dyDescent="0.25">
      <c r="A111" s="18">
        <v>2</v>
      </c>
      <c r="B111" s="49" t="s">
        <v>105</v>
      </c>
      <c r="C111" s="49"/>
      <c r="D111" s="49"/>
      <c r="E111" s="8">
        <v>46</v>
      </c>
      <c r="F111" s="19">
        <f t="shared" ref="F111:F113" si="13">E111*4000/1000</f>
        <v>184</v>
      </c>
    </row>
    <row r="112" spans="1:6" ht="15.75" x14ac:dyDescent="0.25">
      <c r="A112" s="18">
        <v>3</v>
      </c>
      <c r="B112" s="49" t="s">
        <v>106</v>
      </c>
      <c r="C112" s="49"/>
      <c r="D112" s="49"/>
      <c r="E112" s="8">
        <v>24</v>
      </c>
      <c r="F112" s="19">
        <f t="shared" si="13"/>
        <v>96</v>
      </c>
    </row>
    <row r="113" spans="1:6" ht="15.75" x14ac:dyDescent="0.25">
      <c r="A113" s="18">
        <v>4</v>
      </c>
      <c r="B113" s="49" t="s">
        <v>107</v>
      </c>
      <c r="C113" s="49"/>
      <c r="D113" s="49"/>
      <c r="E113" s="8">
        <v>36</v>
      </c>
      <c r="F113" s="19">
        <f t="shared" si="13"/>
        <v>144</v>
      </c>
    </row>
    <row r="114" spans="1:6" ht="15.75" x14ac:dyDescent="0.25">
      <c r="A114" s="17">
        <v>5</v>
      </c>
      <c r="B114" s="30" t="s">
        <v>22</v>
      </c>
      <c r="C114" s="30"/>
      <c r="D114" s="30"/>
      <c r="E114" s="11">
        <f>E115+E116+E117+E118+E119+E120+E121+E122+E123+E124+E125</f>
        <v>625</v>
      </c>
      <c r="F114" s="15">
        <f>F115+F116+F117+F118+F119+F120+F121+F122+F123+F124+F125</f>
        <v>2500</v>
      </c>
    </row>
    <row r="115" spans="1:6" ht="15.75" x14ac:dyDescent="0.25">
      <c r="A115" s="18">
        <v>1</v>
      </c>
      <c r="B115" s="49" t="s">
        <v>113</v>
      </c>
      <c r="C115" s="49"/>
      <c r="D115" s="49"/>
      <c r="E115" s="8">
        <v>49</v>
      </c>
      <c r="F115" s="19">
        <f>E115*4000/1000</f>
        <v>196</v>
      </c>
    </row>
    <row r="116" spans="1:6" ht="15.75" x14ac:dyDescent="0.25">
      <c r="A116" s="18">
        <v>2</v>
      </c>
      <c r="B116" s="49" t="s">
        <v>108</v>
      </c>
      <c r="C116" s="49"/>
      <c r="D116" s="49"/>
      <c r="E116" s="8">
        <v>45</v>
      </c>
      <c r="F116" s="19">
        <f t="shared" ref="F116:F125" si="14">E116*4000/1000</f>
        <v>180</v>
      </c>
    </row>
    <row r="117" spans="1:6" ht="15.75" x14ac:dyDescent="0.25">
      <c r="A117" s="18">
        <v>3</v>
      </c>
      <c r="B117" s="49" t="s">
        <v>109</v>
      </c>
      <c r="C117" s="49"/>
      <c r="D117" s="49"/>
      <c r="E117" s="8">
        <v>40</v>
      </c>
      <c r="F117" s="19">
        <f t="shared" si="14"/>
        <v>160</v>
      </c>
    </row>
    <row r="118" spans="1:6" ht="15.75" x14ac:dyDescent="0.25">
      <c r="A118" s="18">
        <v>4</v>
      </c>
      <c r="B118" s="49" t="s">
        <v>110</v>
      </c>
      <c r="C118" s="49"/>
      <c r="D118" s="49"/>
      <c r="E118" s="8">
        <v>54</v>
      </c>
      <c r="F118" s="19">
        <f t="shared" si="14"/>
        <v>216</v>
      </c>
    </row>
    <row r="119" spans="1:6" ht="15.75" x14ac:dyDescent="0.25">
      <c r="A119" s="18">
        <v>5</v>
      </c>
      <c r="B119" s="51" t="s">
        <v>111</v>
      </c>
      <c r="C119" s="51"/>
      <c r="D119" s="51"/>
      <c r="E119" s="8">
        <v>61</v>
      </c>
      <c r="F119" s="19">
        <f t="shared" si="14"/>
        <v>244</v>
      </c>
    </row>
    <row r="120" spans="1:6" ht="15.75" x14ac:dyDescent="0.25">
      <c r="A120" s="18">
        <v>6</v>
      </c>
      <c r="B120" s="51" t="s">
        <v>118</v>
      </c>
      <c r="C120" s="51"/>
      <c r="D120" s="51"/>
      <c r="E120" s="8">
        <v>92</v>
      </c>
      <c r="F120" s="19">
        <f t="shared" si="14"/>
        <v>368</v>
      </c>
    </row>
    <row r="121" spans="1:6" ht="15.75" x14ac:dyDescent="0.25">
      <c r="A121" s="18">
        <v>7</v>
      </c>
      <c r="B121" s="51" t="s">
        <v>112</v>
      </c>
      <c r="C121" s="51"/>
      <c r="D121" s="51"/>
      <c r="E121" s="8">
        <v>38</v>
      </c>
      <c r="F121" s="19">
        <f t="shared" si="14"/>
        <v>152</v>
      </c>
    </row>
    <row r="122" spans="1:6" ht="15.75" x14ac:dyDescent="0.25">
      <c r="A122" s="18">
        <v>8</v>
      </c>
      <c r="B122" s="51" t="s">
        <v>114</v>
      </c>
      <c r="C122" s="51"/>
      <c r="D122" s="51"/>
      <c r="E122" s="8">
        <v>75</v>
      </c>
      <c r="F122" s="19">
        <f t="shared" si="14"/>
        <v>300</v>
      </c>
    </row>
    <row r="123" spans="1:6" ht="15.75" x14ac:dyDescent="0.25">
      <c r="A123" s="18">
        <v>9</v>
      </c>
      <c r="B123" s="51" t="s">
        <v>115</v>
      </c>
      <c r="C123" s="51"/>
      <c r="D123" s="51"/>
      <c r="E123" s="8">
        <v>67</v>
      </c>
      <c r="F123" s="19">
        <f t="shared" si="14"/>
        <v>268</v>
      </c>
    </row>
    <row r="124" spans="1:6" ht="15.75" x14ac:dyDescent="0.25">
      <c r="A124" s="18">
        <v>10</v>
      </c>
      <c r="B124" s="51" t="s">
        <v>116</v>
      </c>
      <c r="C124" s="51"/>
      <c r="D124" s="51"/>
      <c r="E124" s="8">
        <v>37</v>
      </c>
      <c r="F124" s="19">
        <f t="shared" si="14"/>
        <v>148</v>
      </c>
    </row>
    <row r="125" spans="1:6" ht="15.75" x14ac:dyDescent="0.25">
      <c r="A125" s="18">
        <v>11</v>
      </c>
      <c r="B125" s="51" t="s">
        <v>117</v>
      </c>
      <c r="C125" s="51"/>
      <c r="D125" s="51"/>
      <c r="E125" s="8">
        <v>67</v>
      </c>
      <c r="F125" s="19">
        <f t="shared" si="14"/>
        <v>268</v>
      </c>
    </row>
    <row r="126" spans="1:6" x14ac:dyDescent="0.25">
      <c r="A126" s="20">
        <v>6</v>
      </c>
      <c r="B126" s="38" t="s">
        <v>17</v>
      </c>
      <c r="C126" s="38"/>
      <c r="D126" s="38"/>
      <c r="E126" s="11">
        <f>SUM(E127:E174)</f>
        <v>2979</v>
      </c>
      <c r="F126" s="29">
        <f>SUM(F127:F174)</f>
        <v>11916</v>
      </c>
    </row>
    <row r="127" spans="1:6" ht="15.75" x14ac:dyDescent="0.25">
      <c r="A127" s="18">
        <v>1</v>
      </c>
      <c r="B127" s="49" t="s">
        <v>60</v>
      </c>
      <c r="C127" s="49"/>
      <c r="D127" s="49"/>
      <c r="E127" s="8">
        <v>59</v>
      </c>
      <c r="F127" s="19">
        <f>E127*4000/1000</f>
        <v>236</v>
      </c>
    </row>
    <row r="128" spans="1:6" ht="15.75" x14ac:dyDescent="0.25">
      <c r="A128" s="18">
        <v>2</v>
      </c>
      <c r="B128" s="49" t="s">
        <v>84</v>
      </c>
      <c r="C128" s="49"/>
      <c r="D128" s="49"/>
      <c r="E128" s="8">
        <v>80</v>
      </c>
      <c r="F128" s="19">
        <f t="shared" ref="F128:F174" si="15">E128*4000/1000</f>
        <v>320</v>
      </c>
    </row>
    <row r="129" spans="1:6" ht="15.75" x14ac:dyDescent="0.25">
      <c r="A129" s="18">
        <v>3</v>
      </c>
      <c r="B129" s="49" t="s">
        <v>61</v>
      </c>
      <c r="C129" s="49"/>
      <c r="D129" s="49"/>
      <c r="E129" s="8">
        <v>63</v>
      </c>
      <c r="F129" s="19">
        <f t="shared" si="15"/>
        <v>252</v>
      </c>
    </row>
    <row r="130" spans="1:6" ht="15.75" x14ac:dyDescent="0.25">
      <c r="A130" s="18">
        <v>4</v>
      </c>
      <c r="B130" s="49" t="s">
        <v>62</v>
      </c>
      <c r="C130" s="49"/>
      <c r="D130" s="49"/>
      <c r="E130" s="8">
        <v>60</v>
      </c>
      <c r="F130" s="19">
        <f t="shared" si="15"/>
        <v>240</v>
      </c>
    </row>
    <row r="131" spans="1:6" ht="15.75" x14ac:dyDescent="0.25">
      <c r="A131" s="18">
        <v>5</v>
      </c>
      <c r="B131" s="49" t="s">
        <v>63</v>
      </c>
      <c r="C131" s="49"/>
      <c r="D131" s="49"/>
      <c r="E131" s="8">
        <v>39</v>
      </c>
      <c r="F131" s="19">
        <f t="shared" si="15"/>
        <v>156</v>
      </c>
    </row>
    <row r="132" spans="1:6" ht="15.75" x14ac:dyDescent="0.25">
      <c r="A132" s="18">
        <v>6</v>
      </c>
      <c r="B132" s="49" t="s">
        <v>64</v>
      </c>
      <c r="C132" s="49"/>
      <c r="D132" s="49"/>
      <c r="E132" s="8">
        <v>61</v>
      </c>
      <c r="F132" s="19">
        <f t="shared" si="15"/>
        <v>244</v>
      </c>
    </row>
    <row r="133" spans="1:6" ht="15.75" x14ac:dyDescent="0.25">
      <c r="A133" s="18">
        <v>7</v>
      </c>
      <c r="B133" s="49" t="s">
        <v>47</v>
      </c>
      <c r="C133" s="49"/>
      <c r="D133" s="49"/>
      <c r="E133" s="8">
        <v>78</v>
      </c>
      <c r="F133" s="19">
        <f t="shared" si="15"/>
        <v>312</v>
      </c>
    </row>
    <row r="134" spans="1:6" ht="15.75" x14ac:dyDescent="0.25">
      <c r="A134" s="18">
        <v>8</v>
      </c>
      <c r="B134" s="49" t="s">
        <v>83</v>
      </c>
      <c r="C134" s="49"/>
      <c r="D134" s="49"/>
      <c r="E134" s="8">
        <v>48</v>
      </c>
      <c r="F134" s="19">
        <f t="shared" si="15"/>
        <v>192</v>
      </c>
    </row>
    <row r="135" spans="1:6" ht="15.75" x14ac:dyDescent="0.25">
      <c r="A135" s="18">
        <v>9</v>
      </c>
      <c r="B135" s="49" t="s">
        <v>65</v>
      </c>
      <c r="C135" s="49"/>
      <c r="D135" s="49"/>
      <c r="E135" s="8">
        <v>84</v>
      </c>
      <c r="F135" s="19">
        <f t="shared" si="15"/>
        <v>336</v>
      </c>
    </row>
    <row r="136" spans="1:6" ht="15.75" x14ac:dyDescent="0.25">
      <c r="A136" s="18">
        <v>10</v>
      </c>
      <c r="B136" s="49" t="s">
        <v>66</v>
      </c>
      <c r="C136" s="49"/>
      <c r="D136" s="49"/>
      <c r="E136" s="8">
        <v>91</v>
      </c>
      <c r="F136" s="19">
        <f t="shared" si="15"/>
        <v>364</v>
      </c>
    </row>
    <row r="137" spans="1:6" ht="15.75" x14ac:dyDescent="0.25">
      <c r="A137" s="18">
        <v>11</v>
      </c>
      <c r="B137" s="49" t="s">
        <v>67</v>
      </c>
      <c r="C137" s="49"/>
      <c r="D137" s="49"/>
      <c r="E137" s="8">
        <v>61</v>
      </c>
      <c r="F137" s="19">
        <f t="shared" si="15"/>
        <v>244</v>
      </c>
    </row>
    <row r="138" spans="1:6" ht="15.75" x14ac:dyDescent="0.25">
      <c r="A138" s="18">
        <v>12</v>
      </c>
      <c r="B138" s="49" t="s">
        <v>68</v>
      </c>
      <c r="C138" s="49"/>
      <c r="D138" s="49"/>
      <c r="E138" s="8">
        <v>85</v>
      </c>
      <c r="F138" s="19">
        <f t="shared" si="15"/>
        <v>340</v>
      </c>
    </row>
    <row r="139" spans="1:6" ht="15.75" x14ac:dyDescent="0.25">
      <c r="A139" s="18">
        <v>13</v>
      </c>
      <c r="B139" s="49" t="s">
        <v>82</v>
      </c>
      <c r="C139" s="49"/>
      <c r="D139" s="49"/>
      <c r="E139" s="8">
        <v>87</v>
      </c>
      <c r="F139" s="19">
        <f t="shared" si="15"/>
        <v>348</v>
      </c>
    </row>
    <row r="140" spans="1:6" ht="15.75" x14ac:dyDescent="0.25">
      <c r="A140" s="18">
        <v>14</v>
      </c>
      <c r="B140" s="49" t="s">
        <v>46</v>
      </c>
      <c r="C140" s="49"/>
      <c r="D140" s="49"/>
      <c r="E140" s="8">
        <v>53</v>
      </c>
      <c r="F140" s="19">
        <f t="shared" si="15"/>
        <v>212</v>
      </c>
    </row>
    <row r="141" spans="1:6" ht="15.75" x14ac:dyDescent="0.25">
      <c r="A141" s="18">
        <v>15</v>
      </c>
      <c r="B141" s="49" t="s">
        <v>69</v>
      </c>
      <c r="C141" s="49"/>
      <c r="D141" s="49"/>
      <c r="E141" s="8">
        <v>56</v>
      </c>
      <c r="F141" s="19">
        <f t="shared" si="15"/>
        <v>224</v>
      </c>
    </row>
    <row r="142" spans="1:6" ht="15.75" x14ac:dyDescent="0.25">
      <c r="A142" s="18">
        <v>16</v>
      </c>
      <c r="B142" s="49" t="s">
        <v>70</v>
      </c>
      <c r="C142" s="49"/>
      <c r="D142" s="49"/>
      <c r="E142" s="8">
        <v>60</v>
      </c>
      <c r="F142" s="19">
        <f t="shared" si="15"/>
        <v>240</v>
      </c>
    </row>
    <row r="143" spans="1:6" ht="15.75" x14ac:dyDescent="0.25">
      <c r="A143" s="18">
        <v>17</v>
      </c>
      <c r="B143" s="49" t="s">
        <v>71</v>
      </c>
      <c r="C143" s="49"/>
      <c r="D143" s="49"/>
      <c r="E143" s="8">
        <v>34</v>
      </c>
      <c r="F143" s="19">
        <f t="shared" si="15"/>
        <v>136</v>
      </c>
    </row>
    <row r="144" spans="1:6" ht="15.75" x14ac:dyDescent="0.25">
      <c r="A144" s="18">
        <v>18</v>
      </c>
      <c r="B144" s="52" t="s">
        <v>72</v>
      </c>
      <c r="C144" s="52"/>
      <c r="D144" s="52"/>
      <c r="E144" s="8">
        <v>99</v>
      </c>
      <c r="F144" s="19">
        <f t="shared" si="15"/>
        <v>396</v>
      </c>
    </row>
    <row r="145" spans="1:6" ht="15.75" x14ac:dyDescent="0.25">
      <c r="A145" s="18">
        <v>19</v>
      </c>
      <c r="B145" s="49" t="s">
        <v>73</v>
      </c>
      <c r="C145" s="49"/>
      <c r="D145" s="49"/>
      <c r="E145" s="8">
        <v>70</v>
      </c>
      <c r="F145" s="19">
        <f t="shared" si="15"/>
        <v>280</v>
      </c>
    </row>
    <row r="146" spans="1:6" ht="15.75" x14ac:dyDescent="0.25">
      <c r="A146" s="18">
        <v>20</v>
      </c>
      <c r="B146" s="49" t="s">
        <v>48</v>
      </c>
      <c r="C146" s="49"/>
      <c r="D146" s="49"/>
      <c r="E146" s="8">
        <v>56</v>
      </c>
      <c r="F146" s="19">
        <f t="shared" si="15"/>
        <v>224</v>
      </c>
    </row>
    <row r="147" spans="1:6" ht="15.75" x14ac:dyDescent="0.25">
      <c r="A147" s="18">
        <v>21</v>
      </c>
      <c r="B147" s="49" t="s">
        <v>49</v>
      </c>
      <c r="C147" s="49"/>
      <c r="D147" s="49"/>
      <c r="E147" s="8">
        <v>74</v>
      </c>
      <c r="F147" s="19">
        <f t="shared" si="15"/>
        <v>296</v>
      </c>
    </row>
    <row r="148" spans="1:6" ht="15.75" x14ac:dyDescent="0.25">
      <c r="A148" s="18">
        <v>22</v>
      </c>
      <c r="B148" s="49" t="s">
        <v>81</v>
      </c>
      <c r="C148" s="49"/>
      <c r="D148" s="49"/>
      <c r="E148" s="8">
        <v>75</v>
      </c>
      <c r="F148" s="19">
        <f t="shared" si="15"/>
        <v>300</v>
      </c>
    </row>
    <row r="149" spans="1:6" ht="15.75" x14ac:dyDescent="0.25">
      <c r="A149" s="18">
        <v>23</v>
      </c>
      <c r="B149" s="52" t="s">
        <v>50</v>
      </c>
      <c r="C149" s="52"/>
      <c r="D149" s="52"/>
      <c r="E149" s="8">
        <v>56</v>
      </c>
      <c r="F149" s="19">
        <f t="shared" si="15"/>
        <v>224</v>
      </c>
    </row>
    <row r="150" spans="1:6" ht="15.75" x14ac:dyDescent="0.25">
      <c r="A150" s="18">
        <v>24</v>
      </c>
      <c r="B150" s="52" t="s">
        <v>80</v>
      </c>
      <c r="C150" s="52"/>
      <c r="D150" s="52"/>
      <c r="E150" s="8">
        <v>52</v>
      </c>
      <c r="F150" s="19">
        <f t="shared" si="15"/>
        <v>208</v>
      </c>
    </row>
    <row r="151" spans="1:6" ht="15.75" x14ac:dyDescent="0.25">
      <c r="A151" s="18">
        <v>25</v>
      </c>
      <c r="B151" s="52" t="s">
        <v>79</v>
      </c>
      <c r="C151" s="52"/>
      <c r="D151" s="52"/>
      <c r="E151" s="8">
        <v>32</v>
      </c>
      <c r="F151" s="19">
        <f t="shared" si="15"/>
        <v>128</v>
      </c>
    </row>
    <row r="152" spans="1:6" ht="15.75" x14ac:dyDescent="0.25">
      <c r="A152" s="18">
        <v>26</v>
      </c>
      <c r="B152" s="49" t="s">
        <v>51</v>
      </c>
      <c r="C152" s="49"/>
      <c r="D152" s="49"/>
      <c r="E152" s="8">
        <v>41</v>
      </c>
      <c r="F152" s="19">
        <f t="shared" si="15"/>
        <v>164</v>
      </c>
    </row>
    <row r="153" spans="1:6" ht="15.75" x14ac:dyDescent="0.25">
      <c r="A153" s="18">
        <v>27</v>
      </c>
      <c r="B153" s="49" t="s">
        <v>78</v>
      </c>
      <c r="C153" s="49"/>
      <c r="D153" s="49"/>
      <c r="E153" s="8">
        <v>75</v>
      </c>
      <c r="F153" s="19">
        <f t="shared" si="15"/>
        <v>300</v>
      </c>
    </row>
    <row r="154" spans="1:6" ht="15.75" x14ac:dyDescent="0.25">
      <c r="A154" s="18">
        <v>28</v>
      </c>
      <c r="B154" s="49" t="s">
        <v>52</v>
      </c>
      <c r="C154" s="49"/>
      <c r="D154" s="49"/>
      <c r="E154" s="8">
        <v>115</v>
      </c>
      <c r="F154" s="19">
        <f t="shared" si="15"/>
        <v>460</v>
      </c>
    </row>
    <row r="155" spans="1:6" ht="15.75" x14ac:dyDescent="0.25">
      <c r="A155" s="18">
        <v>29</v>
      </c>
      <c r="B155" s="49" t="s">
        <v>53</v>
      </c>
      <c r="C155" s="49"/>
      <c r="D155" s="49"/>
      <c r="E155" s="8">
        <v>135</v>
      </c>
      <c r="F155" s="19">
        <f t="shared" si="15"/>
        <v>540</v>
      </c>
    </row>
    <row r="156" spans="1:6" ht="15.75" x14ac:dyDescent="0.25">
      <c r="A156" s="18">
        <v>30</v>
      </c>
      <c r="B156" s="49" t="s">
        <v>54</v>
      </c>
      <c r="C156" s="49"/>
      <c r="D156" s="49"/>
      <c r="E156" s="8">
        <v>95</v>
      </c>
      <c r="F156" s="19">
        <f t="shared" si="15"/>
        <v>380</v>
      </c>
    </row>
    <row r="157" spans="1:6" ht="15.75" x14ac:dyDescent="0.25">
      <c r="A157" s="18">
        <v>31</v>
      </c>
      <c r="B157" s="49" t="s">
        <v>77</v>
      </c>
      <c r="C157" s="49"/>
      <c r="D157" s="49"/>
      <c r="E157" s="8">
        <v>61</v>
      </c>
      <c r="F157" s="19">
        <f t="shared" si="15"/>
        <v>244</v>
      </c>
    </row>
    <row r="158" spans="1:6" ht="15.75" x14ac:dyDescent="0.25">
      <c r="A158" s="18">
        <v>32</v>
      </c>
      <c r="B158" s="49" t="s">
        <v>55</v>
      </c>
      <c r="C158" s="49"/>
      <c r="D158" s="49"/>
      <c r="E158" s="8">
        <v>44</v>
      </c>
      <c r="F158" s="19">
        <f t="shared" si="15"/>
        <v>176</v>
      </c>
    </row>
    <row r="159" spans="1:6" ht="15.75" x14ac:dyDescent="0.25">
      <c r="A159" s="18">
        <v>33</v>
      </c>
      <c r="B159" s="50" t="s">
        <v>56</v>
      </c>
      <c r="C159" s="50"/>
      <c r="D159" s="50"/>
      <c r="E159" s="8">
        <v>47</v>
      </c>
      <c r="F159" s="19">
        <f t="shared" si="15"/>
        <v>188</v>
      </c>
    </row>
    <row r="160" spans="1:6" ht="15.75" x14ac:dyDescent="0.25">
      <c r="A160" s="18">
        <v>34</v>
      </c>
      <c r="B160" s="50" t="s">
        <v>57</v>
      </c>
      <c r="C160" s="50"/>
      <c r="D160" s="50"/>
      <c r="E160" s="8">
        <v>81</v>
      </c>
      <c r="F160" s="19">
        <f t="shared" si="15"/>
        <v>324</v>
      </c>
    </row>
    <row r="161" spans="1:6" ht="15.75" x14ac:dyDescent="0.25">
      <c r="A161" s="18">
        <v>35</v>
      </c>
      <c r="B161" s="50" t="s">
        <v>58</v>
      </c>
      <c r="C161" s="50"/>
      <c r="D161" s="50"/>
      <c r="E161" s="8">
        <v>59</v>
      </c>
      <c r="F161" s="19">
        <f t="shared" si="15"/>
        <v>236</v>
      </c>
    </row>
    <row r="162" spans="1:6" ht="15.75" x14ac:dyDescent="0.25">
      <c r="A162" s="18">
        <v>36</v>
      </c>
      <c r="B162" s="50" t="s">
        <v>59</v>
      </c>
      <c r="C162" s="50"/>
      <c r="D162" s="50"/>
      <c r="E162" s="8">
        <v>48</v>
      </c>
      <c r="F162" s="19">
        <f t="shared" si="15"/>
        <v>192</v>
      </c>
    </row>
    <row r="163" spans="1:6" ht="25.5" customHeight="1" x14ac:dyDescent="0.25">
      <c r="A163" s="18">
        <v>37</v>
      </c>
      <c r="B163" s="54" t="s">
        <v>76</v>
      </c>
      <c r="C163" s="54"/>
      <c r="D163" s="54"/>
      <c r="E163" s="8">
        <v>55</v>
      </c>
      <c r="F163" s="19">
        <f t="shared" si="15"/>
        <v>220</v>
      </c>
    </row>
    <row r="164" spans="1:6" ht="15.75" x14ac:dyDescent="0.25">
      <c r="A164" s="18">
        <v>38</v>
      </c>
      <c r="B164" s="50" t="s">
        <v>75</v>
      </c>
      <c r="C164" s="50"/>
      <c r="D164" s="50"/>
      <c r="E164" s="8">
        <v>14</v>
      </c>
      <c r="F164" s="19">
        <f t="shared" si="15"/>
        <v>56</v>
      </c>
    </row>
    <row r="165" spans="1:6" ht="15.75" x14ac:dyDescent="0.25">
      <c r="A165" s="18">
        <v>39</v>
      </c>
      <c r="B165" s="54" t="s">
        <v>74</v>
      </c>
      <c r="C165" s="54"/>
      <c r="D165" s="54"/>
      <c r="E165" s="8">
        <v>17</v>
      </c>
      <c r="F165" s="19">
        <f t="shared" si="15"/>
        <v>68</v>
      </c>
    </row>
    <row r="166" spans="1:6" ht="15.75" x14ac:dyDescent="0.25">
      <c r="A166" s="18">
        <v>40</v>
      </c>
      <c r="B166" s="50" t="s">
        <v>149</v>
      </c>
      <c r="C166" s="50"/>
      <c r="D166" s="50"/>
      <c r="E166" s="8">
        <v>56</v>
      </c>
      <c r="F166" s="19">
        <f t="shared" si="15"/>
        <v>224</v>
      </c>
    </row>
    <row r="167" spans="1:6" ht="15.75" x14ac:dyDescent="0.25">
      <c r="A167" s="18">
        <v>41</v>
      </c>
      <c r="B167" s="50" t="s">
        <v>155</v>
      </c>
      <c r="C167" s="50"/>
      <c r="D167" s="50"/>
      <c r="E167" s="9">
        <v>102</v>
      </c>
      <c r="F167" s="19">
        <f t="shared" si="15"/>
        <v>408</v>
      </c>
    </row>
    <row r="168" spans="1:6" ht="15.75" x14ac:dyDescent="0.25">
      <c r="A168" s="18">
        <v>42</v>
      </c>
      <c r="B168" s="50" t="s">
        <v>156</v>
      </c>
      <c r="C168" s="50"/>
      <c r="D168" s="50"/>
      <c r="E168" s="9">
        <v>39</v>
      </c>
      <c r="F168" s="19">
        <f t="shared" si="15"/>
        <v>156</v>
      </c>
    </row>
    <row r="169" spans="1:6" ht="15.75" x14ac:dyDescent="0.25">
      <c r="A169" s="18">
        <v>43</v>
      </c>
      <c r="B169" s="50" t="s">
        <v>157</v>
      </c>
      <c r="C169" s="50"/>
      <c r="D169" s="50"/>
      <c r="E169" s="9">
        <v>87</v>
      </c>
      <c r="F169" s="19">
        <f t="shared" si="15"/>
        <v>348</v>
      </c>
    </row>
    <row r="170" spans="1:6" ht="15.75" x14ac:dyDescent="0.25">
      <c r="A170" s="18">
        <v>44</v>
      </c>
      <c r="B170" s="50" t="s">
        <v>158</v>
      </c>
      <c r="C170" s="50"/>
      <c r="D170" s="50"/>
      <c r="E170" s="9">
        <v>35</v>
      </c>
      <c r="F170" s="19">
        <f t="shared" si="15"/>
        <v>140</v>
      </c>
    </row>
    <row r="171" spans="1:6" ht="15.75" x14ac:dyDescent="0.25">
      <c r="A171" s="18">
        <v>45</v>
      </c>
      <c r="B171" s="50" t="s">
        <v>159</v>
      </c>
      <c r="C171" s="50"/>
      <c r="D171" s="50"/>
      <c r="E171" s="9">
        <v>34</v>
      </c>
      <c r="F171" s="19">
        <f t="shared" si="15"/>
        <v>136</v>
      </c>
    </row>
    <row r="172" spans="1:6" ht="15.75" x14ac:dyDescent="0.25">
      <c r="A172" s="18">
        <v>46</v>
      </c>
      <c r="B172" s="50" t="s">
        <v>160</v>
      </c>
      <c r="C172" s="50"/>
      <c r="D172" s="50"/>
      <c r="E172" s="9">
        <v>44</v>
      </c>
      <c r="F172" s="19">
        <f t="shared" si="15"/>
        <v>176</v>
      </c>
    </row>
    <row r="173" spans="1:6" ht="15.75" x14ac:dyDescent="0.25">
      <c r="A173" s="18">
        <v>47</v>
      </c>
      <c r="B173" s="50" t="s">
        <v>161</v>
      </c>
      <c r="C173" s="50"/>
      <c r="D173" s="50"/>
      <c r="E173" s="9">
        <v>50</v>
      </c>
      <c r="F173" s="19">
        <f t="shared" si="15"/>
        <v>200</v>
      </c>
    </row>
    <row r="174" spans="1:6" ht="15.75" x14ac:dyDescent="0.25">
      <c r="A174" s="18">
        <v>48</v>
      </c>
      <c r="B174" s="50" t="s">
        <v>162</v>
      </c>
      <c r="C174" s="50"/>
      <c r="D174" s="50"/>
      <c r="E174" s="9">
        <v>32</v>
      </c>
      <c r="F174" s="19">
        <f t="shared" si="15"/>
        <v>128</v>
      </c>
    </row>
    <row r="175" spans="1:6" ht="43.5" customHeight="1" x14ac:dyDescent="0.25">
      <c r="A175" s="18">
        <v>49</v>
      </c>
      <c r="B175" s="73" t="s">
        <v>173</v>
      </c>
      <c r="C175" s="74"/>
      <c r="D175" s="75"/>
      <c r="E175" s="12">
        <v>150</v>
      </c>
      <c r="F175" s="15">
        <v>600</v>
      </c>
    </row>
    <row r="176" spans="1:6" x14ac:dyDescent="0.25">
      <c r="A176" s="33" t="s">
        <v>148</v>
      </c>
      <c r="B176" s="34"/>
      <c r="C176" s="34"/>
      <c r="D176" s="34"/>
      <c r="E176" s="55">
        <f>E178+E179+E180+E181+E182+E183+E184+E185+E186</f>
        <v>802</v>
      </c>
      <c r="F176" s="79">
        <f>F178+F179+F180+F181+F182+F183+F184+F185+F186</f>
        <v>3208</v>
      </c>
    </row>
    <row r="177" spans="1:6" x14ac:dyDescent="0.25">
      <c r="A177" s="16" t="s">
        <v>13</v>
      </c>
      <c r="B177" s="1" t="s">
        <v>143</v>
      </c>
      <c r="C177" s="1" t="s">
        <v>144</v>
      </c>
      <c r="D177" s="1" t="s">
        <v>146</v>
      </c>
      <c r="E177" s="56"/>
      <c r="F177" s="80"/>
    </row>
    <row r="178" spans="1:6" ht="15.75" x14ac:dyDescent="0.25">
      <c r="A178" s="17">
        <v>1</v>
      </c>
      <c r="B178" s="59" t="s">
        <v>16</v>
      </c>
      <c r="C178" s="59"/>
      <c r="D178" s="59"/>
      <c r="E178" s="8">
        <v>67</v>
      </c>
      <c r="F178" s="19">
        <f>E178*4000/1000</f>
        <v>268</v>
      </c>
    </row>
    <row r="179" spans="1:6" ht="15.75" x14ac:dyDescent="0.25">
      <c r="A179" s="17">
        <v>2</v>
      </c>
      <c r="B179" s="30" t="s">
        <v>15</v>
      </c>
      <c r="C179" s="30"/>
      <c r="D179" s="30"/>
      <c r="E179" s="8">
        <v>27</v>
      </c>
      <c r="F179" s="19">
        <f t="shared" ref="F179:F185" si="16">E179*4000/1000</f>
        <v>108</v>
      </c>
    </row>
    <row r="180" spans="1:6" ht="15.75" x14ac:dyDescent="0.25">
      <c r="A180" s="17">
        <v>3</v>
      </c>
      <c r="B180" s="30" t="s">
        <v>19</v>
      </c>
      <c r="C180" s="30"/>
      <c r="D180" s="30"/>
      <c r="E180" s="8">
        <v>51</v>
      </c>
      <c r="F180" s="19">
        <f t="shared" si="16"/>
        <v>204</v>
      </c>
    </row>
    <row r="181" spans="1:6" ht="15.75" x14ac:dyDescent="0.25">
      <c r="A181" s="17">
        <v>4</v>
      </c>
      <c r="B181" s="30" t="s">
        <v>20</v>
      </c>
      <c r="C181" s="30"/>
      <c r="D181" s="30"/>
      <c r="E181" s="8">
        <v>55</v>
      </c>
      <c r="F181" s="19">
        <f t="shared" si="16"/>
        <v>220</v>
      </c>
    </row>
    <row r="182" spans="1:6" ht="15.75" x14ac:dyDescent="0.25">
      <c r="A182" s="17">
        <v>5</v>
      </c>
      <c r="B182" s="30" t="s">
        <v>21</v>
      </c>
      <c r="C182" s="30"/>
      <c r="D182" s="30"/>
      <c r="E182" s="8">
        <v>36</v>
      </c>
      <c r="F182" s="19">
        <f t="shared" si="16"/>
        <v>144</v>
      </c>
    </row>
    <row r="183" spans="1:6" ht="15.75" x14ac:dyDescent="0.25">
      <c r="A183" s="17">
        <v>6</v>
      </c>
      <c r="B183" s="30" t="s">
        <v>22</v>
      </c>
      <c r="C183" s="30"/>
      <c r="D183" s="30"/>
      <c r="E183" s="8">
        <v>93</v>
      </c>
      <c r="F183" s="19">
        <f t="shared" si="16"/>
        <v>372</v>
      </c>
    </row>
    <row r="184" spans="1:6" ht="15.75" x14ac:dyDescent="0.25">
      <c r="A184" s="17">
        <v>7</v>
      </c>
      <c r="B184" s="30" t="s">
        <v>163</v>
      </c>
      <c r="C184" s="30"/>
      <c r="D184" s="30"/>
      <c r="E184" s="8">
        <v>330</v>
      </c>
      <c r="F184" s="19">
        <f t="shared" si="16"/>
        <v>1320</v>
      </c>
    </row>
    <row r="185" spans="1:6" ht="15.75" x14ac:dyDescent="0.25">
      <c r="A185" s="17">
        <v>8</v>
      </c>
      <c r="B185" s="30" t="s">
        <v>172</v>
      </c>
      <c r="C185" s="30"/>
      <c r="D185" s="30"/>
      <c r="E185" s="8">
        <v>120</v>
      </c>
      <c r="F185" s="19">
        <f t="shared" si="16"/>
        <v>480</v>
      </c>
    </row>
    <row r="186" spans="1:6" ht="39.75" customHeight="1" x14ac:dyDescent="0.25">
      <c r="A186" s="17">
        <v>9</v>
      </c>
      <c r="B186" s="76" t="s">
        <v>173</v>
      </c>
      <c r="C186" s="77"/>
      <c r="D186" s="78"/>
      <c r="E186" s="10">
        <v>23</v>
      </c>
      <c r="F186" s="28">
        <f>E186*4000/1000</f>
        <v>92</v>
      </c>
    </row>
    <row r="187" spans="1:6" x14ac:dyDescent="0.25">
      <c r="A187" s="62" t="s">
        <v>166</v>
      </c>
      <c r="B187" s="63"/>
      <c r="C187" s="63"/>
      <c r="D187" s="63"/>
      <c r="E187" s="48">
        <f>E190+E192</f>
        <v>236</v>
      </c>
      <c r="F187" s="64">
        <f>F190+F192</f>
        <v>944</v>
      </c>
    </row>
    <row r="188" spans="1:6" ht="14.25" customHeight="1" x14ac:dyDescent="0.25">
      <c r="A188" s="33" t="s">
        <v>167</v>
      </c>
      <c r="B188" s="34"/>
      <c r="C188" s="34"/>
      <c r="D188" s="69"/>
      <c r="E188" s="48"/>
      <c r="F188" s="65"/>
    </row>
    <row r="189" spans="1:6" x14ac:dyDescent="0.25">
      <c r="A189" s="16" t="s">
        <v>13</v>
      </c>
      <c r="B189" s="1" t="s">
        <v>164</v>
      </c>
      <c r="C189" s="1" t="s">
        <v>165</v>
      </c>
      <c r="D189" s="7" t="s">
        <v>146</v>
      </c>
      <c r="E189" s="48"/>
      <c r="F189" s="66"/>
    </row>
    <row r="190" spans="1:6" ht="15.75" x14ac:dyDescent="0.25">
      <c r="A190" s="17">
        <v>1</v>
      </c>
      <c r="B190" s="59" t="s">
        <v>16</v>
      </c>
      <c r="C190" s="59"/>
      <c r="D190" s="59"/>
      <c r="E190" s="13">
        <f>E191</f>
        <v>222</v>
      </c>
      <c r="F190" s="22">
        <f>F191</f>
        <v>888</v>
      </c>
    </row>
    <row r="191" spans="1:6" ht="15.75" x14ac:dyDescent="0.25">
      <c r="A191" s="18">
        <v>1</v>
      </c>
      <c r="B191" s="70" t="s">
        <v>168</v>
      </c>
      <c r="C191" s="71"/>
      <c r="D191" s="72"/>
      <c r="E191" s="8">
        <v>222</v>
      </c>
      <c r="F191" s="19">
        <f>E191*4000/1000</f>
        <v>888</v>
      </c>
    </row>
    <row r="192" spans="1:6" ht="27" customHeight="1" x14ac:dyDescent="0.25">
      <c r="A192" s="17">
        <v>2</v>
      </c>
      <c r="B192" s="59" t="s">
        <v>169</v>
      </c>
      <c r="C192" s="59"/>
      <c r="D192" s="59"/>
      <c r="E192" s="11">
        <v>14</v>
      </c>
      <c r="F192" s="15">
        <f>E192*4000/1000</f>
        <v>56</v>
      </c>
    </row>
    <row r="193" spans="1:6" ht="18.75" customHeight="1" thickBot="1" x14ac:dyDescent="0.3">
      <c r="A193" s="60" t="s">
        <v>85</v>
      </c>
      <c r="B193" s="61"/>
      <c r="C193" s="61"/>
      <c r="D193" s="61"/>
      <c r="E193" s="23">
        <f>E12+E23+E44+E79+E85+E176+E187</f>
        <v>10037</v>
      </c>
      <c r="F193" s="24">
        <f>F12+F23+F44+F79+F85+F176+F187</f>
        <v>40148</v>
      </c>
    </row>
    <row r="195" spans="1:6" ht="18.75" x14ac:dyDescent="0.3">
      <c r="B195" s="58" t="s">
        <v>9</v>
      </c>
      <c r="C195" s="58"/>
      <c r="D195" s="58"/>
      <c r="E195" s="58"/>
      <c r="F195" s="58"/>
    </row>
    <row r="196" spans="1:6" ht="12" customHeight="1" x14ac:dyDescent="0.3">
      <c r="B196" s="2"/>
      <c r="C196" s="2"/>
      <c r="D196" s="3"/>
      <c r="E196" s="3"/>
      <c r="F196" s="3"/>
    </row>
    <row r="197" spans="1:6" ht="18.75" x14ac:dyDescent="0.3">
      <c r="B197" s="2"/>
      <c r="C197" s="2"/>
      <c r="D197" s="58" t="s">
        <v>10</v>
      </c>
      <c r="E197" s="58"/>
      <c r="F197" s="58"/>
    </row>
  </sheetData>
  <mergeCells count="202">
    <mergeCell ref="F187:F189"/>
    <mergeCell ref="A11:D11"/>
    <mergeCell ref="B174:D174"/>
    <mergeCell ref="B184:D184"/>
    <mergeCell ref="B185:D185"/>
    <mergeCell ref="A188:D188"/>
    <mergeCell ref="B191:D191"/>
    <mergeCell ref="B39:D39"/>
    <mergeCell ref="B76:D76"/>
    <mergeCell ref="B167:D167"/>
    <mergeCell ref="B168:D168"/>
    <mergeCell ref="B169:D169"/>
    <mergeCell ref="B170:D170"/>
    <mergeCell ref="B171:D171"/>
    <mergeCell ref="B172:D172"/>
    <mergeCell ref="B173:D173"/>
    <mergeCell ref="B131:D131"/>
    <mergeCell ref="B132:D132"/>
    <mergeCell ref="B133:D133"/>
    <mergeCell ref="B134:D134"/>
    <mergeCell ref="B175:D175"/>
    <mergeCell ref="B84:D84"/>
    <mergeCell ref="B186:D186"/>
    <mergeCell ref="F176:F177"/>
    <mergeCell ref="A5:F5"/>
    <mergeCell ref="B195:F195"/>
    <mergeCell ref="D197:F197"/>
    <mergeCell ref="A176:D176"/>
    <mergeCell ref="B178:D178"/>
    <mergeCell ref="B179:D179"/>
    <mergeCell ref="B180:D180"/>
    <mergeCell ref="B181:D181"/>
    <mergeCell ref="B182:D182"/>
    <mergeCell ref="A193:D193"/>
    <mergeCell ref="B153:D153"/>
    <mergeCell ref="B142:D142"/>
    <mergeCell ref="B143:D143"/>
    <mergeCell ref="B144:D144"/>
    <mergeCell ref="B145:D145"/>
    <mergeCell ref="B146:D146"/>
    <mergeCell ref="B147:D147"/>
    <mergeCell ref="B136:D136"/>
    <mergeCell ref="B137:D137"/>
    <mergeCell ref="B138:D138"/>
    <mergeCell ref="B190:D190"/>
    <mergeCell ref="B192:D192"/>
    <mergeCell ref="A187:D187"/>
    <mergeCell ref="E187:E189"/>
    <mergeCell ref="D1:F1"/>
    <mergeCell ref="D2:F2"/>
    <mergeCell ref="D3:F3"/>
    <mergeCell ref="B183:D183"/>
    <mergeCell ref="B166:D166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48:D148"/>
    <mergeCell ref="B149:D149"/>
    <mergeCell ref="E176:E177"/>
    <mergeCell ref="B135:D135"/>
    <mergeCell ref="B126:D126"/>
    <mergeCell ref="B127:D127"/>
    <mergeCell ref="B128:D128"/>
    <mergeCell ref="B150:D150"/>
    <mergeCell ref="B151:D151"/>
    <mergeCell ref="B152:D152"/>
    <mergeCell ref="B129:D129"/>
    <mergeCell ref="B122:D122"/>
    <mergeCell ref="B123:D123"/>
    <mergeCell ref="B124:D124"/>
    <mergeCell ref="B125:D125"/>
    <mergeCell ref="B139:D139"/>
    <mergeCell ref="B140:D140"/>
    <mergeCell ref="B141:D141"/>
    <mergeCell ref="B130:D130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00:D100"/>
    <mergeCell ref="B101:D101"/>
    <mergeCell ref="B102:D102"/>
    <mergeCell ref="B103:D103"/>
    <mergeCell ref="B105:D105"/>
    <mergeCell ref="B104:D104"/>
    <mergeCell ref="B95:D95"/>
    <mergeCell ref="B96:D96"/>
    <mergeCell ref="B97:D97"/>
    <mergeCell ref="B98:D98"/>
    <mergeCell ref="B99:D99"/>
    <mergeCell ref="B89:D89"/>
    <mergeCell ref="B90:D90"/>
    <mergeCell ref="B91:D91"/>
    <mergeCell ref="B92:D92"/>
    <mergeCell ref="B93:D93"/>
    <mergeCell ref="B94:D94"/>
    <mergeCell ref="E85:E86"/>
    <mergeCell ref="F85:F86"/>
    <mergeCell ref="B87:D87"/>
    <mergeCell ref="B88:D88"/>
    <mergeCell ref="B83:D83"/>
    <mergeCell ref="A85:D85"/>
    <mergeCell ref="B82:D82"/>
    <mergeCell ref="A79:D79"/>
    <mergeCell ref="E79:E80"/>
    <mergeCell ref="F79:F80"/>
    <mergeCell ref="B81:D81"/>
    <mergeCell ref="B72:D72"/>
    <mergeCell ref="B73:D73"/>
    <mergeCell ref="B74:D74"/>
    <mergeCell ref="B75:D75"/>
    <mergeCell ref="B77:D77"/>
    <mergeCell ref="B78:D78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9:D49"/>
    <mergeCell ref="B50:D50"/>
    <mergeCell ref="B51:D51"/>
    <mergeCell ref="B52:D52"/>
    <mergeCell ref="B53:D53"/>
    <mergeCell ref="F44:F45"/>
    <mergeCell ref="B46:D46"/>
    <mergeCell ref="B47:D47"/>
    <mergeCell ref="B48:D48"/>
    <mergeCell ref="B40:D40"/>
    <mergeCell ref="B41:D41"/>
    <mergeCell ref="B42:D42"/>
    <mergeCell ref="B43:D43"/>
    <mergeCell ref="A44:D44"/>
    <mergeCell ref="E44:E45"/>
    <mergeCell ref="E23:E24"/>
    <mergeCell ref="B33:D33"/>
    <mergeCell ref="B34:D34"/>
    <mergeCell ref="B35:D35"/>
    <mergeCell ref="B36:D36"/>
    <mergeCell ref="B37:D37"/>
    <mergeCell ref="B38:D38"/>
    <mergeCell ref="B28:D28"/>
    <mergeCell ref="B29:D29"/>
    <mergeCell ref="B30:D30"/>
    <mergeCell ref="B31:D31"/>
    <mergeCell ref="B32:D32"/>
    <mergeCell ref="A8:D8"/>
    <mergeCell ref="E8:E9"/>
    <mergeCell ref="F8:F9"/>
    <mergeCell ref="A9:B9"/>
    <mergeCell ref="C6:E6"/>
    <mergeCell ref="B14:D14"/>
    <mergeCell ref="B15:D15"/>
    <mergeCell ref="B16:D16"/>
    <mergeCell ref="B17:D17"/>
    <mergeCell ref="B18:D18"/>
    <mergeCell ref="A10:B10"/>
    <mergeCell ref="A12:D12"/>
    <mergeCell ref="E12:E13"/>
    <mergeCell ref="F23:F24"/>
    <mergeCell ref="B25:D25"/>
    <mergeCell ref="F12:F13"/>
    <mergeCell ref="B26:D26"/>
    <mergeCell ref="B27:D27"/>
    <mergeCell ref="B19:D19"/>
    <mergeCell ref="B20:D20"/>
    <mergeCell ref="B21:D21"/>
    <mergeCell ref="B22:D22"/>
    <mergeCell ref="A23:D23"/>
  </mergeCells>
  <pageMargins left="1.3779527559055118" right="0.59055118110236227" top="0.78740157480314965" bottom="0.78740157480314965" header="0" footer="0"/>
  <pageSetup paperSize="9" scale="95" fitToHeight="0" orientation="portrait" r:id="rId1"/>
  <headerFooter alignWithMargins="0">
    <oddFooter>&amp;C&amp;P</oddFooter>
  </headerFooter>
  <ignoredErrors>
    <ignoredError sqref="F109 F69 F65 F62 F54 F33 F29 F98 F105 F114 F38 F75 F31" formula="1"/>
    <ignoredError sqref="E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Anexa nr. 35</vt:lpstr>
      <vt:lpstr>'Anexa nr. 35'!Заголовки_для_печати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Untila Olga</dc:creator>
  <cp:lastModifiedBy>Galina Semeniuc</cp:lastModifiedBy>
  <cp:lastPrinted>2021-12-16T09:56:11Z</cp:lastPrinted>
  <dcterms:created xsi:type="dcterms:W3CDTF">2021-01-22T14:28:02Z</dcterms:created>
  <dcterms:modified xsi:type="dcterms:W3CDTF">2021-12-16T09:56:14Z</dcterms:modified>
</cp:coreProperties>
</file>