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____SEF_DGF\BUGET 2022\Lectura II 2022 _08.12..2021\"/>
    </mc:Choice>
  </mc:AlternateContent>
  <bookViews>
    <workbookView xWindow="0" yWindow="0" windowWidth="28800" windowHeight="10800"/>
  </bookViews>
  <sheets>
    <sheet name="anexa nr.36" sheetId="2" r:id="rId1"/>
  </sheets>
  <definedNames>
    <definedName name="_xlnm.Print_Titles" localSheetId="0">'anexa nr.36'!$8:$11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5" i="2" l="1"/>
  <c r="E25" i="2" l="1"/>
  <c r="F25" i="2" s="1"/>
  <c r="H25" i="2" s="1"/>
  <c r="E19" i="2"/>
  <c r="F19" i="2" s="1"/>
  <c r="H19" i="2" s="1"/>
  <c r="F102" i="2"/>
  <c r="H102" i="2" s="1"/>
  <c r="E47" i="2"/>
  <c r="E102" i="2"/>
  <c r="F75" i="2"/>
  <c r="H75" i="2" s="1"/>
  <c r="E68" i="2"/>
  <c r="F68" i="2" s="1"/>
  <c r="H68" i="2" s="1"/>
  <c r="E65" i="2"/>
  <c r="F65" i="2" s="1"/>
  <c r="H65" i="2" s="1"/>
  <c r="E63" i="2"/>
  <c r="F63" i="2" s="1"/>
  <c r="H63" i="2" s="1"/>
  <c r="E58" i="2"/>
  <c r="F58" i="2" s="1"/>
  <c r="H58" i="2" s="1"/>
  <c r="E51" i="2"/>
  <c r="F51" i="2" s="1"/>
  <c r="H51" i="2" s="1"/>
  <c r="F39" i="2"/>
  <c r="H39" i="2" s="1"/>
  <c r="E39" i="2"/>
  <c r="E37" i="2"/>
  <c r="F37" i="2" s="1"/>
  <c r="H37" i="2" s="1"/>
  <c r="E32" i="2"/>
  <c r="F32" i="2" s="1"/>
  <c r="H32" i="2" s="1"/>
  <c r="E29" i="2"/>
  <c r="F29" i="2" s="1"/>
  <c r="H29" i="2" s="1"/>
  <c r="F31" i="2"/>
  <c r="H31" i="2" s="1"/>
  <c r="F95" i="2"/>
  <c r="H95" i="2" s="1"/>
  <c r="F57" i="2"/>
  <c r="H57" i="2" s="1"/>
  <c r="F56" i="2"/>
  <c r="H56" i="2" s="1"/>
  <c r="F74" i="2"/>
  <c r="H74" i="2" s="1"/>
  <c r="F94" i="2"/>
  <c r="H94" i="2" s="1"/>
  <c r="F34" i="2"/>
  <c r="H34" i="2" s="1"/>
  <c r="F36" i="2"/>
  <c r="H36" i="2" s="1"/>
  <c r="F35" i="2"/>
  <c r="H35" i="2" s="1"/>
  <c r="F48" i="2"/>
  <c r="H48" i="2" s="1"/>
  <c r="F87" i="2"/>
  <c r="H87" i="2" s="1"/>
  <c r="F40" i="2"/>
  <c r="H40" i="2" s="1"/>
  <c r="F86" i="2"/>
  <c r="H86" i="2" s="1"/>
  <c r="F67" i="2"/>
  <c r="H67" i="2" s="1"/>
  <c r="F38" i="2"/>
  <c r="H38" i="2" s="1"/>
  <c r="F79" i="2"/>
  <c r="H79" i="2" s="1"/>
  <c r="F62" i="2"/>
  <c r="H62" i="2" s="1"/>
  <c r="F78" i="2"/>
  <c r="H78" i="2" s="1"/>
  <c r="F26" i="2"/>
  <c r="H26" i="2" s="1"/>
  <c r="E49" i="2" l="1"/>
  <c r="F49" i="2" s="1"/>
  <c r="H49" i="2" s="1"/>
  <c r="F47" i="2"/>
  <c r="H47" i="2" s="1"/>
  <c r="F96" i="2"/>
  <c r="H96" i="2" s="1"/>
  <c r="F97" i="2"/>
  <c r="H97" i="2" s="1"/>
  <c r="F98" i="2"/>
  <c r="H98" i="2" s="1"/>
  <c r="F99" i="2"/>
  <c r="H99" i="2" s="1"/>
  <c r="F90" i="2"/>
  <c r="H90" i="2" s="1"/>
  <c r="F91" i="2"/>
  <c r="H91" i="2" s="1"/>
  <c r="F92" i="2"/>
  <c r="H92" i="2" s="1"/>
  <c r="F60" i="2"/>
  <c r="H60" i="2" s="1"/>
  <c r="F54" i="2"/>
  <c r="H54" i="2" s="1"/>
  <c r="F33" i="2"/>
  <c r="H33" i="2" s="1"/>
  <c r="F30" i="2"/>
  <c r="H30" i="2" s="1"/>
  <c r="F20" i="2" l="1"/>
  <c r="H20" i="2" s="1"/>
  <c r="E12" i="2"/>
  <c r="F12" i="2" l="1"/>
  <c r="H12" i="2" s="1"/>
  <c r="E41" i="2"/>
  <c r="E23" i="2"/>
  <c r="E21" i="2" s="1"/>
  <c r="E45" i="2"/>
  <c r="F104" i="2"/>
  <c r="H104" i="2" s="1"/>
  <c r="F77" i="2"/>
  <c r="H77" i="2" s="1"/>
  <c r="F80" i="2"/>
  <c r="H80" i="2" s="1"/>
  <c r="F81" i="2"/>
  <c r="H81" i="2" s="1"/>
  <c r="F82" i="2"/>
  <c r="H82" i="2" s="1"/>
  <c r="F83" i="2"/>
  <c r="H83" i="2" s="1"/>
  <c r="F84" i="2"/>
  <c r="H84" i="2" s="1"/>
  <c r="F85" i="2"/>
  <c r="H85" i="2" s="1"/>
  <c r="F88" i="2"/>
  <c r="H88" i="2" s="1"/>
  <c r="F89" i="2"/>
  <c r="H89" i="2" s="1"/>
  <c r="F93" i="2"/>
  <c r="H93" i="2" s="1"/>
  <c r="F100" i="2"/>
  <c r="H100" i="2" s="1"/>
  <c r="F76" i="2"/>
  <c r="H76" i="2" s="1"/>
  <c r="F69" i="2"/>
  <c r="H69" i="2" s="1"/>
  <c r="F70" i="2"/>
  <c r="H70" i="2" s="1"/>
  <c r="F71" i="2"/>
  <c r="H71" i="2" s="1"/>
  <c r="F72" i="2"/>
  <c r="H72" i="2" s="1"/>
  <c r="F73" i="2"/>
  <c r="H73" i="2" s="1"/>
  <c r="F66" i="2"/>
  <c r="H66" i="2" s="1"/>
  <c r="F64" i="2"/>
  <c r="H64" i="2" s="1"/>
  <c r="F59" i="2"/>
  <c r="H59" i="2" s="1"/>
  <c r="F61" i="2"/>
  <c r="H61" i="2" s="1"/>
  <c r="F53" i="2"/>
  <c r="H53" i="2" s="1"/>
  <c r="F55" i="2"/>
  <c r="H55" i="2" s="1"/>
  <c r="F52" i="2"/>
  <c r="H52" i="2" s="1"/>
  <c r="F46" i="2"/>
  <c r="H46" i="2" s="1"/>
  <c r="F42" i="2"/>
  <c r="H42" i="2" s="1"/>
  <c r="F24" i="2"/>
  <c r="H24" i="2" s="1"/>
  <c r="F14" i="2"/>
  <c r="H14" i="2" s="1"/>
  <c r="F15" i="2"/>
  <c r="H15" i="2" s="1"/>
  <c r="F16" i="2"/>
  <c r="H16" i="2" s="1"/>
  <c r="F17" i="2"/>
  <c r="H17" i="2" s="1"/>
  <c r="F18" i="2"/>
  <c r="H18" i="2" s="1"/>
  <c r="F21" i="2" l="1"/>
  <c r="H21" i="2" s="1"/>
  <c r="F23" i="2"/>
  <c r="H23" i="2" s="1"/>
  <c r="F45" i="2"/>
  <c r="H45" i="2" s="1"/>
  <c r="E43" i="2"/>
  <c r="F43" i="2" s="1"/>
  <c r="H43" i="2" s="1"/>
  <c r="F41" i="2"/>
  <c r="H41" i="2" s="1"/>
  <c r="E27" i="2"/>
  <c r="F27" i="2" s="1"/>
  <c r="H27" i="2" s="1"/>
  <c r="H105" i="2" s="1"/>
  <c r="E105" i="2" l="1"/>
  <c r="F105" i="2"/>
</calcChain>
</file>

<file path=xl/sharedStrings.xml><?xml version="1.0" encoding="utf-8"?>
<sst xmlns="http://schemas.openxmlformats.org/spreadsheetml/2006/main" count="136" uniqueCount="112">
  <si>
    <t>Descriere</t>
  </si>
  <si>
    <t>Funcția F1-F3</t>
  </si>
  <si>
    <t>Subprogramul P1-P2</t>
  </si>
  <si>
    <t>Activitatea P3</t>
  </si>
  <si>
    <t>A</t>
  </si>
  <si>
    <t>B</t>
  </si>
  <si>
    <t>C</t>
  </si>
  <si>
    <t>0911</t>
  </si>
  <si>
    <t>8802</t>
  </si>
  <si>
    <t>Adrian TALMACI</t>
  </si>
  <si>
    <t>Nr. de persoane</t>
  </si>
  <si>
    <t>2</t>
  </si>
  <si>
    <t>D</t>
  </si>
  <si>
    <t>00199</t>
  </si>
  <si>
    <t>Nr.</t>
  </si>
  <si>
    <t>Învățământ preșcolar, total, inclusiv:</t>
  </si>
  <si>
    <t>Direcția educație, tineret și sport a sectorului Botanica</t>
  </si>
  <si>
    <t xml:space="preserve">Instituții cu drept de finanțare autonomă, inclusiv:  </t>
  </si>
  <si>
    <t>Direcția educație, tineret și sport a sectorului Buiucani</t>
  </si>
  <si>
    <t>Direcția educație, tineret și sport a sectorului Centru</t>
  </si>
  <si>
    <t>Direcția educație, tineret și sport a sectorului Ciocana</t>
  </si>
  <si>
    <r>
      <t>3</t>
    </r>
    <r>
      <rPr>
        <sz val="10"/>
        <color indexed="8"/>
        <rFont val="Times New Roman"/>
        <family val="1"/>
        <charset val="204"/>
      </rPr>
      <t>=2 * col.1</t>
    </r>
  </si>
  <si>
    <t>Învățământ primar, total, inclusiv:</t>
  </si>
  <si>
    <t>0912</t>
  </si>
  <si>
    <t>8803</t>
  </si>
  <si>
    <t>00200</t>
  </si>
  <si>
    <t>Școala-grădiniță nr. 124</t>
  </si>
  <si>
    <t>0921</t>
  </si>
  <si>
    <t>8804</t>
  </si>
  <si>
    <t>00201</t>
  </si>
  <si>
    <t>Învățământ gimnazial, total, inclusiv:</t>
  </si>
  <si>
    <t>Învățământ special, total, inclusiv:</t>
  </si>
  <si>
    <t>8805</t>
  </si>
  <si>
    <t>00202</t>
  </si>
  <si>
    <t>Învățământ liceal, total, inclusiv:</t>
  </si>
  <si>
    <t>0922</t>
  </si>
  <si>
    <t>8806</t>
  </si>
  <si>
    <t>00203</t>
  </si>
  <si>
    <t>Liceul Teoretic ,,Gheorghe Asachi”</t>
  </si>
  <si>
    <t>Liceul Teoretic ,,Vasile Vasilache”</t>
  </si>
  <si>
    <t>Liceul Teoretic ,,Academia Copiilor”</t>
  </si>
  <si>
    <t xml:space="preserve">Liceul Teoretic ,,Mircea Eliade”                                                                                               </t>
  </si>
  <si>
    <t xml:space="preserve">Liceul Teoretic ,,Principesa Natalia Dadiani”                                                                                     </t>
  </si>
  <si>
    <t xml:space="preserve">Liceul Teoretic ,,Onisifor Ghibu”                                                                                                 </t>
  </si>
  <si>
    <t xml:space="preserve">Liceul Teoretic ,,Olimp”                                                                                                      </t>
  </si>
  <si>
    <t xml:space="preserve">Liceul Teoretic ,,Constantin Negruzzi”                                                                                                </t>
  </si>
  <si>
    <t xml:space="preserve">Liceul Teoretic ,,Alexandru Ioan Cuza”                                                                                        </t>
  </si>
  <si>
    <t xml:space="preserve">Liceul Teoretic ,,Ginta Latină”                                                                                            </t>
  </si>
  <si>
    <t xml:space="preserve">Liceul Teoretic ,,Alexandr Pușkin”                                                                                           </t>
  </si>
  <si>
    <t>TOTAL GENERAL</t>
  </si>
  <si>
    <t xml:space="preserve">Liceul Teoretic ,,Mihai Eminescu”                                                                                               </t>
  </si>
  <si>
    <t xml:space="preserve">Liceul Teoretic ,,Mihail Grecu”                                                                                               </t>
  </si>
  <si>
    <t xml:space="preserve">Liceul Teoretic ,,Mircea cel Bătrân”                                                                                               </t>
  </si>
  <si>
    <t xml:space="preserve">Liceul Teoretic ,,Dante Alighieri”                                                                                               </t>
  </si>
  <si>
    <t xml:space="preserve">Liceul Teoretic ,,Mihai Marinciuc”                                                                                               </t>
  </si>
  <si>
    <t xml:space="preserve">Liceul Teoretic ,,Titu Maiorescu”                                                                                               </t>
  </si>
  <si>
    <t xml:space="preserve">Liceul Teoretic ,,Dacia”                                                                                               </t>
  </si>
  <si>
    <t xml:space="preserve">Liceul Teoretic ,,Lucian Blaga”                                                                                               </t>
  </si>
  <si>
    <t xml:space="preserve">Liceul Teoretic ,,Alecu Russo”                                                                                               </t>
  </si>
  <si>
    <t xml:space="preserve">Liceul Teoretic ,,George Meniuc”                                                                                               </t>
  </si>
  <si>
    <t xml:space="preserve">Liceul Teoretic ,,Mihail Sadoveanu”                                                                                               </t>
  </si>
  <si>
    <t xml:space="preserve">Liceul Teoretic  ,,George Călinescu”                                                                                               </t>
  </si>
  <si>
    <t>Școala auaxiliară nr. 7</t>
  </si>
  <si>
    <t>Gimnaziul ,,Decebal”</t>
  </si>
  <si>
    <t>Gimnaziul ,,Dumitru Matcovschi”</t>
  </si>
  <si>
    <t>1=1000,00 lei * col. D</t>
  </si>
  <si>
    <t>0950</t>
  </si>
  <si>
    <t>8814</t>
  </si>
  <si>
    <t>00209</t>
  </si>
  <si>
    <t>Liceul-Internat Municipal cu Profil Sportiv</t>
  </si>
  <si>
    <t>Învățământ extrașcolar, total, inclusiv:</t>
  </si>
  <si>
    <t>Liceul Teoretic ,,Mihail Kogălniceanu”</t>
  </si>
  <si>
    <r>
      <t xml:space="preserve">Numărul           </t>
    </r>
    <r>
      <rPr>
        <sz val="11"/>
        <color indexed="8"/>
        <rFont val="Times New Roman"/>
        <family val="1"/>
        <charset val="204"/>
      </rPr>
      <t>de luni compensate</t>
    </r>
  </si>
  <si>
    <t>Gimnaziul ,,Ion Luca Caragiale”</t>
  </si>
  <si>
    <t xml:space="preserve">Liceul Teoretic cu profil de arte ,,Elena Alistar”                                                                                               </t>
  </si>
  <si>
    <t>Liceul Teoretic ,,Matei Basarab”</t>
  </si>
  <si>
    <t>Liceul Teoretic ,,Anton Cehov”</t>
  </si>
  <si>
    <t>Liceul Teoretic ,,Traian”</t>
  </si>
  <si>
    <t>Liceul Teoretic ,,Petru Movilă”</t>
  </si>
  <si>
    <t xml:space="preserve">Liceul Teoretic cu profil sportiv nr. 2                                                                                            </t>
  </si>
  <si>
    <t>Liceul Teoretic ,,Ion și Doina Aldea-Teodorovici”</t>
  </si>
  <si>
    <r>
      <t xml:space="preserve">Suma lunară </t>
    </r>
    <r>
      <rPr>
        <sz val="11"/>
        <color indexed="8"/>
        <rFont val="Times New Roman"/>
        <family val="1"/>
        <charset val="204"/>
      </rPr>
      <t xml:space="preserve">aferentă acoperii necesarului de compensaţie, lei </t>
    </r>
  </si>
  <si>
    <t>Anexa nr. 36</t>
  </si>
  <si>
    <t>SECRETAR INTERIMAR AL CONSILIULUI</t>
  </si>
  <si>
    <t>la decizia Consiliului Municipal  Chișinău</t>
  </si>
  <si>
    <t>nr.  ___ ___ din ______________2021</t>
  </si>
  <si>
    <t>Grădinița-creșă nr. 199</t>
  </si>
  <si>
    <t>Școala primară nr. 12</t>
  </si>
  <si>
    <t xml:space="preserve">Liceul Teoretic ,,Hyperion”                                                                                               </t>
  </si>
  <si>
    <t xml:space="preserve">Liceul Teoretic ,,Nicolae Gogol”                                                                                               </t>
  </si>
  <si>
    <t xml:space="preserve">Liceul Teoretic ,,Spiru Haret”                                                                                               </t>
  </si>
  <si>
    <t>Gimnaziul nr. 51</t>
  </si>
  <si>
    <t xml:space="preserve">Liceul Teoretic ,,Petru Zadnipru”                                                                                               </t>
  </si>
  <si>
    <t xml:space="preserve">Liceul Teoretic ,,Mihai Viteazul”                                                                                                   </t>
  </si>
  <si>
    <t>Liceul Teoretic cu profil de arte "Nicolae Sulac"</t>
  </si>
  <si>
    <t>Gimnaziul nr. 7</t>
  </si>
  <si>
    <t xml:space="preserve">Liceul Teoretic ,,M. Koțiubinschi”                                                                                                   </t>
  </si>
  <si>
    <t>Direcția educație, tineret și sport a sectorului Rîșcani</t>
  </si>
  <si>
    <t>Școala auaxiliară nr. 6</t>
  </si>
  <si>
    <t>Complexul Educațional "Hulboaca"</t>
  </si>
  <si>
    <t>Complexul Educațional "Kiril și Metodii"</t>
  </si>
  <si>
    <t>Gimnaziul nr. 77</t>
  </si>
  <si>
    <t>Liceul Teoretic ,,A. Mateevici”</t>
  </si>
  <si>
    <t xml:space="preserve">Liceul Teoretic ,,Natalia Gheorghiu”                                                                                               </t>
  </si>
  <si>
    <t xml:space="preserve">Liceul Teoretic ,,Pro Succes”                                                                                               </t>
  </si>
  <si>
    <t xml:space="preserve">Liceul Teoretic cu profil sportiv ,,Gloria”                                                                                               </t>
  </si>
  <si>
    <t>Liceul Teoretic "Rambam" ORT</t>
  </si>
  <si>
    <t>Gimnaziul nr. 102</t>
  </si>
  <si>
    <r>
      <t xml:space="preserve">Total 
</t>
    </r>
    <r>
      <rPr>
        <sz val="11"/>
        <color theme="1"/>
        <rFont val="Times New Roman"/>
        <family val="1"/>
        <charset val="204"/>
      </rPr>
      <t>alocații bugetare       (sursa 0), mii lei</t>
    </r>
  </si>
  <si>
    <t xml:space="preserve">Mijloace centralizate cu destinație specială pentru acordarea compensațiilor bănești,în mărime de 1000,00 lei lunar, pentru plata la chiria locuințelor tinerilor specialiști    </t>
  </si>
  <si>
    <t>-</t>
  </si>
  <si>
    <t>Volumul
  mijloacelor financiare cu destinație specială pentru acordarea compensațiilor bănești,  în mărime de 1000,00 lei lunar, pentru plata la chiria locuințelor tinerilor specialiști  în conformitate cu decizia Consiliului Municipal Chișinău nr. 5/6 din 24.07.2018   pe anul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</si>
</sst>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0#"/>
  </numFmts>
  <fonts count="24" x14ac:knownFonts="1">
    <font>
      <sz val="11"/>
      <color theme="1"/>
      <name val="Calibri"/>
      <family val="2"/>
      <charset val="204"/>
      <scheme val="minor"/>
    </font>
    <font>
      <sz val="11"/>
      <color theme="1"/>
      <name val="Calibri"/>
      <family val="2"/>
      <scheme val="minor"/>
    </font>
    <font>
      <b/>
      <sz val="10"/>
      <color theme="1"/>
      <name val="times new roman"/>
      <family val="1"/>
      <charset val="204"/>
    </font>
    <font>
      <sz val="10"/>
      <color theme="1"/>
      <name val="times new roman"/>
      <family val="1"/>
      <charset val="204"/>
    </font>
    <font>
      <sz val="8"/>
      <color theme="1"/>
      <name val="Times New Roman"/>
      <family val="1"/>
      <charset val="204"/>
    </font>
    <font>
      <sz val="11"/>
      <color theme="1"/>
      <name val="Times New Roman"/>
      <family val="1"/>
      <charset val="204"/>
    </font>
    <font>
      <sz val="14"/>
      <color indexed="8"/>
      <name val="Times New Roman"/>
      <family val="1"/>
      <charset val="204"/>
    </font>
    <font>
      <sz val="11"/>
      <color indexed="8"/>
      <name val="Calibri"/>
      <family val="2"/>
      <charset val="204"/>
    </font>
    <font>
      <b/>
      <i/>
      <sz val="14"/>
      <color indexed="8"/>
      <name val="Times New Roman"/>
      <family val="1"/>
      <charset val="204"/>
    </font>
    <font>
      <sz val="11"/>
      <color indexed="8"/>
      <name val="Times New Roman"/>
      <family val="1"/>
      <charset val="204"/>
    </font>
    <font>
      <b/>
      <sz val="11"/>
      <color indexed="8"/>
      <name val="Times New Roman"/>
      <family val="1"/>
      <charset val="204"/>
    </font>
    <font>
      <b/>
      <sz val="11"/>
      <color theme="1"/>
      <name val="Times New Roman"/>
      <family val="1"/>
      <charset val="204"/>
    </font>
    <font>
      <i/>
      <sz val="10"/>
      <color theme="1"/>
      <name val="Times New Roman"/>
      <family val="1"/>
      <charset val="204"/>
    </font>
    <font>
      <sz val="10"/>
      <color indexed="8"/>
      <name val="Times New Roman"/>
      <family val="1"/>
      <charset val="204"/>
    </font>
    <font>
      <sz val="7.5"/>
      <color indexed="8"/>
      <name val="Times New Roman"/>
      <family val="1"/>
      <charset val="204"/>
    </font>
    <font>
      <sz val="12"/>
      <color indexed="8"/>
      <name val="Times New Roman"/>
      <family val="1"/>
      <charset val="204"/>
    </font>
    <font>
      <sz val="11"/>
      <color indexed="8"/>
      <name val="Calibri"/>
      <family val="2"/>
    </font>
    <font>
      <sz val="11"/>
      <color theme="1"/>
      <name val="Calibri"/>
      <family val="2"/>
      <charset val="204"/>
      <scheme val="minor"/>
    </font>
    <font>
      <i/>
      <sz val="11"/>
      <color theme="1"/>
      <name val="Times New Roman"/>
      <family val="1"/>
      <charset val="204"/>
    </font>
    <font>
      <b/>
      <i/>
      <sz val="11"/>
      <color theme="1"/>
      <name val="Times New Roman"/>
      <family val="1"/>
      <charset val="204"/>
    </font>
    <font>
      <b/>
      <sz val="12"/>
      <color theme="1"/>
      <name val="Times New Roman"/>
      <family val="1"/>
      <charset val="204"/>
    </font>
    <font>
      <sz val="12"/>
      <color theme="1"/>
      <name val="Times New Roman"/>
      <family val="1"/>
      <charset val="204"/>
    </font>
    <font>
      <b/>
      <sz val="12"/>
      <color indexed="8"/>
      <name val="Times New Roman"/>
      <family val="1"/>
      <charset val="204"/>
    </font>
    <font>
      <b/>
      <i/>
      <sz val="10"/>
      <color theme="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7" fillId="0" borderId="0"/>
    <xf numFmtId="0" fontId="16" fillId="0" borderId="0"/>
    <xf numFmtId="0" fontId="16" fillId="0" borderId="0"/>
    <xf numFmtId="0" fontId="16" fillId="0" borderId="0"/>
    <xf numFmtId="43" fontId="17" fillId="0" borderId="0" applyFont="0" applyFill="0" applyBorder="0" applyAlignment="0" applyProtection="0"/>
  </cellStyleXfs>
  <cellXfs count="61">
    <xf numFmtId="0" fontId="0" fillId="0" borderId="0" xfId="0"/>
    <xf numFmtId="49" fontId="5" fillId="0" borderId="1" xfId="1" applyNumberFormat="1" applyFont="1" applyBorder="1"/>
    <xf numFmtId="0" fontId="5" fillId="0" borderId="0" xfId="0" applyFont="1"/>
    <xf numFmtId="0" fontId="6" fillId="0" borderId="0" xfId="0" applyFont="1"/>
    <xf numFmtId="49" fontId="5" fillId="0" borderId="0" xfId="1" applyNumberFormat="1" applyFont="1" applyBorder="1"/>
    <xf numFmtId="49" fontId="9" fillId="2" borderId="1" xfId="2" applyNumberFormat="1" applyFont="1" applyFill="1" applyBorder="1" applyAlignment="1">
      <alignment horizontal="center" vertical="center" wrapText="1"/>
    </xf>
    <xf numFmtId="164" fontId="9" fillId="2" borderId="1" xfId="2" applyNumberFormat="1" applyFont="1" applyFill="1" applyBorder="1" applyAlignment="1">
      <alignment horizontal="center" vertical="center" wrapText="1"/>
    </xf>
    <xf numFmtId="0" fontId="12" fillId="0" borderId="1" xfId="0" applyFont="1" applyFill="1" applyBorder="1"/>
    <xf numFmtId="49" fontId="2" fillId="0" borderId="0" xfId="1" applyNumberFormat="1" applyFont="1" applyBorder="1" applyAlignment="1">
      <alignment horizontal="center" vertical="center" wrapText="1"/>
    </xf>
    <xf numFmtId="0" fontId="11" fillId="0" borderId="1" xfId="0" applyFont="1" applyBorder="1"/>
    <xf numFmtId="0" fontId="11" fillId="0" borderId="1" xfId="0" applyFont="1" applyFill="1" applyBorder="1"/>
    <xf numFmtId="49" fontId="14" fillId="2" borderId="1" xfId="2" applyNumberFormat="1" applyFont="1" applyFill="1" applyBorder="1" applyAlignment="1">
      <alignment horizontal="center" vertical="center" wrapText="1"/>
    </xf>
    <xf numFmtId="0" fontId="15" fillId="0" borderId="0" xfId="0" applyFont="1" applyAlignment="1">
      <alignment vertical="center" wrapText="1"/>
    </xf>
    <xf numFmtId="1" fontId="2" fillId="0" borderId="0" xfId="1" applyNumberFormat="1" applyFont="1" applyBorder="1" applyAlignment="1">
      <alignment horizontal="center" vertical="center" wrapText="1"/>
    </xf>
    <xf numFmtId="0" fontId="6" fillId="0" borderId="0" xfId="0" applyFont="1" applyAlignment="1">
      <alignment horizontal="center" vertical="center"/>
    </xf>
    <xf numFmtId="0" fontId="5" fillId="0" borderId="1" xfId="0" applyFont="1" applyBorder="1"/>
    <xf numFmtId="49" fontId="4" fillId="0" borderId="1" xfId="1" applyNumberFormat="1" applyFont="1" applyBorder="1" applyAlignment="1">
      <alignment horizontal="center" vertical="center"/>
    </xf>
    <xf numFmtId="49" fontId="3" fillId="0" borderId="1" xfId="1" applyNumberFormat="1" applyFont="1" applyBorder="1" applyAlignment="1">
      <alignment horizontal="center" vertical="center" wrapText="1"/>
    </xf>
    <xf numFmtId="0" fontId="2" fillId="0" borderId="1" xfId="0" applyFont="1" applyFill="1" applyBorder="1"/>
    <xf numFmtId="0" fontId="5" fillId="0" borderId="0" xfId="0" applyFont="1" applyAlignment="1">
      <alignment horizontal="right"/>
    </xf>
    <xf numFmtId="0" fontId="5" fillId="0" borderId="0" xfId="0" applyFont="1" applyAlignment="1">
      <alignment horizontal="center" vertical="center"/>
    </xf>
    <xf numFmtId="0" fontId="5" fillId="0" borderId="0" xfId="0" applyFont="1" applyBorder="1"/>
    <xf numFmtId="0" fontId="18" fillId="0" borderId="1" xfId="0" applyFont="1" applyBorder="1"/>
    <xf numFmtId="0" fontId="21" fillId="0" borderId="0" xfId="0" applyFont="1"/>
    <xf numFmtId="49" fontId="21" fillId="0" borderId="1" xfId="1" applyNumberFormat="1" applyFont="1" applyBorder="1" applyAlignment="1">
      <alignment horizontal="center" vertical="center"/>
    </xf>
    <xf numFmtId="1" fontId="20" fillId="3" borderId="1" xfId="1" applyNumberFormat="1" applyFont="1" applyFill="1" applyBorder="1" applyAlignment="1">
      <alignment horizontal="center" vertical="center" wrapText="1"/>
    </xf>
    <xf numFmtId="1" fontId="20" fillId="0" borderId="1" xfId="1" applyNumberFormat="1" applyFont="1" applyBorder="1" applyAlignment="1">
      <alignment horizontal="center" vertical="center" wrapText="1"/>
    </xf>
    <xf numFmtId="1" fontId="21" fillId="0" borderId="1" xfId="1" applyNumberFormat="1" applyFont="1" applyBorder="1" applyAlignment="1">
      <alignment horizontal="center" vertical="center" wrapText="1"/>
    </xf>
    <xf numFmtId="1" fontId="21" fillId="3" borderId="1" xfId="1" applyNumberFormat="1" applyFont="1" applyFill="1" applyBorder="1" applyAlignment="1">
      <alignment horizontal="center" vertical="center" wrapText="1"/>
    </xf>
    <xf numFmtId="49" fontId="20" fillId="0" borderId="0" xfId="1" applyNumberFormat="1" applyFont="1" applyBorder="1" applyAlignment="1">
      <alignment horizontal="center" vertical="center" wrapText="1"/>
    </xf>
    <xf numFmtId="0" fontId="15" fillId="0" borderId="0" xfId="0" applyFont="1"/>
    <xf numFmtId="43" fontId="20" fillId="0" borderId="1" xfId="6" applyFont="1" applyBorder="1" applyAlignment="1">
      <alignment horizontal="right" vertical="center" wrapText="1"/>
    </xf>
    <xf numFmtId="43" fontId="21" fillId="0" borderId="1" xfId="6" applyFont="1" applyBorder="1" applyAlignment="1">
      <alignment horizontal="right" vertical="center" wrapText="1"/>
    </xf>
    <xf numFmtId="0" fontId="23" fillId="0" borderId="1" xfId="0" applyFont="1" applyFill="1" applyBorder="1"/>
    <xf numFmtId="43" fontId="21" fillId="0" borderId="1" xfId="6" applyFont="1" applyBorder="1" applyAlignment="1">
      <alignment horizontal="center" vertical="center" wrapText="1"/>
    </xf>
    <xf numFmtId="0" fontId="11" fillId="0" borderId="1" xfId="1" applyFont="1" applyBorder="1" applyAlignment="1">
      <alignment horizontal="left" wrapText="1"/>
    </xf>
    <xf numFmtId="49" fontId="12" fillId="0" borderId="1" xfId="1" applyNumberFormat="1" applyFont="1" applyFill="1" applyBorder="1" applyAlignment="1">
      <alignment horizontal="left" wrapText="1"/>
    </xf>
    <xf numFmtId="0" fontId="19" fillId="0" borderId="1" xfId="0" applyFont="1" applyBorder="1" applyAlignment="1">
      <alignment horizontal="center"/>
    </xf>
    <xf numFmtId="49" fontId="11" fillId="0" borderId="1" xfId="1" applyNumberFormat="1" applyFont="1" applyFill="1" applyBorder="1" applyAlignment="1">
      <alignment horizontal="left" wrapText="1"/>
    </xf>
    <xf numFmtId="43" fontId="20" fillId="0" borderId="1" xfId="6" applyFont="1" applyBorder="1" applyAlignment="1">
      <alignment horizontal="right" vertical="center" wrapText="1"/>
    </xf>
    <xf numFmtId="49" fontId="2" fillId="0" borderId="1" xfId="1" applyNumberFormat="1" applyFont="1" applyBorder="1" applyAlignment="1">
      <alignment horizontal="center" vertical="center" wrapText="1"/>
    </xf>
    <xf numFmtId="0" fontId="22" fillId="2" borderId="1" xfId="2" applyFont="1" applyFill="1" applyBorder="1" applyAlignment="1">
      <alignment horizontal="center" vertical="center" textRotation="90" wrapText="1"/>
    </xf>
    <xf numFmtId="164" fontId="10" fillId="2" borderId="1" xfId="2" applyNumberFormat="1" applyFont="1" applyFill="1" applyBorder="1" applyAlignment="1">
      <alignment horizontal="center" vertical="center" wrapText="1"/>
    </xf>
    <xf numFmtId="49" fontId="3" fillId="0" borderId="1" xfId="1" applyNumberFormat="1" applyFont="1" applyBorder="1" applyAlignment="1">
      <alignment horizontal="center" vertical="center" wrapText="1"/>
    </xf>
    <xf numFmtId="0" fontId="6" fillId="0" borderId="0" xfId="0" applyFont="1" applyAlignment="1">
      <alignment horizontal="left" vertical="center" wrapText="1"/>
    </xf>
    <xf numFmtId="49" fontId="4" fillId="0" borderId="1" xfId="1" applyNumberFormat="1" applyFont="1" applyBorder="1" applyAlignment="1">
      <alignment horizontal="center" vertical="center"/>
    </xf>
    <xf numFmtId="1" fontId="20" fillId="0" borderId="1" xfId="1" applyNumberFormat="1" applyFont="1" applyBorder="1" applyAlignment="1">
      <alignment horizontal="center" vertical="center"/>
    </xf>
    <xf numFmtId="1" fontId="20" fillId="0" borderId="1" xfId="1" applyNumberFormat="1" applyFont="1" applyBorder="1" applyAlignment="1">
      <alignment horizontal="center" vertical="center" wrapText="1"/>
    </xf>
    <xf numFmtId="0" fontId="11" fillId="0" borderId="1" xfId="1" applyFont="1" applyFill="1" applyBorder="1" applyAlignment="1">
      <alignment horizontal="left" wrapText="1"/>
    </xf>
    <xf numFmtId="49" fontId="12" fillId="3" borderId="1" xfId="0" applyNumberFormat="1" applyFont="1" applyFill="1" applyBorder="1" applyAlignment="1">
      <alignment horizontal="left"/>
    </xf>
    <xf numFmtId="0" fontId="11" fillId="0" borderId="1" xfId="0" applyFont="1" applyBorder="1" applyAlignment="1">
      <alignment horizontal="center"/>
    </xf>
    <xf numFmtId="49" fontId="12" fillId="0" borderId="1" xfId="0" applyNumberFormat="1" applyFont="1" applyBorder="1" applyAlignment="1">
      <alignment horizontal="left"/>
    </xf>
    <xf numFmtId="165" fontId="12" fillId="0" borderId="1" xfId="0" applyNumberFormat="1" applyFont="1" applyFill="1" applyBorder="1" applyAlignment="1">
      <alignment horizontal="left"/>
    </xf>
    <xf numFmtId="165" fontId="23" fillId="0" borderId="2" xfId="0" applyNumberFormat="1" applyFont="1" applyFill="1" applyBorder="1" applyAlignment="1">
      <alignment horizontal="left" wrapText="1"/>
    </xf>
    <xf numFmtId="165" fontId="23" fillId="0" borderId="3" xfId="0" applyNumberFormat="1" applyFont="1" applyFill="1" applyBorder="1" applyAlignment="1">
      <alignment horizontal="left" wrapText="1"/>
    </xf>
    <xf numFmtId="165" fontId="23" fillId="0" borderId="4" xfId="0" applyNumberFormat="1" applyFont="1" applyFill="1" applyBorder="1" applyAlignment="1">
      <alignment horizontal="left" wrapText="1"/>
    </xf>
    <xf numFmtId="0" fontId="6" fillId="0" borderId="0" xfId="0" applyFont="1" applyAlignment="1">
      <alignment horizontal="right" wrapText="1"/>
    </xf>
    <xf numFmtId="0" fontId="8" fillId="2" borderId="0" xfId="2" applyFont="1" applyFill="1" applyBorder="1" applyAlignment="1">
      <alignment horizontal="center" vertical="center" wrapText="1"/>
    </xf>
    <xf numFmtId="49" fontId="12" fillId="0" borderId="1" xfId="0" applyNumberFormat="1" applyFont="1" applyBorder="1" applyAlignment="1">
      <alignment horizontal="left" vertical="center"/>
    </xf>
    <xf numFmtId="49" fontId="12" fillId="3" borderId="1" xfId="0" applyNumberFormat="1" applyFont="1" applyFill="1" applyBorder="1" applyAlignment="1"/>
    <xf numFmtId="0" fontId="18" fillId="0" borderId="1" xfId="1" applyFont="1" applyBorder="1" applyAlignment="1">
      <alignment horizontal="left" wrapText="1"/>
    </xf>
  </cellXfs>
  <cellStyles count="7">
    <cellStyle name="Normal 2" xfId="1"/>
    <cellStyle name="Обычный" xfId="0" builtinId="0"/>
    <cellStyle name="Обычный 13" xfId="3"/>
    <cellStyle name="Обычный 14" xfId="4"/>
    <cellStyle name="Обычный 15" xfId="5"/>
    <cellStyle name="Обычный 2" xfId="2"/>
    <cellStyle name="Финансовы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tabSelected="1" zoomScaleNormal="100" workbookViewId="0">
      <selection activeCell="H9" sqref="H9:H10"/>
    </sheetView>
  </sheetViews>
  <sheetFormatPr defaultRowHeight="15.75" x14ac:dyDescent="0.25"/>
  <cols>
    <col min="1" max="1" width="3.28515625" style="2" customWidth="1"/>
    <col min="2" max="2" width="14.7109375" style="2" customWidth="1"/>
    <col min="3" max="3" width="19.42578125" style="2" customWidth="1"/>
    <col min="4" max="4" width="18.7109375" style="2" customWidth="1"/>
    <col min="5" max="5" width="7.85546875" style="23" customWidth="1"/>
    <col min="6" max="6" width="14.42578125" style="2" customWidth="1"/>
    <col min="7" max="7" width="11" style="20" customWidth="1"/>
    <col min="8" max="8" width="14.7109375" style="2" customWidth="1"/>
    <col min="9" max="9" width="19.28515625" style="2" customWidth="1"/>
    <col min="10" max="16384" width="9.140625" style="2"/>
  </cols>
  <sheetData>
    <row r="1" spans="1:10" ht="18.75" customHeight="1" x14ac:dyDescent="0.25">
      <c r="B1" s="44"/>
      <c r="C1" s="44"/>
      <c r="D1" s="44"/>
      <c r="E1" s="44" t="s">
        <v>82</v>
      </c>
      <c r="F1" s="44"/>
      <c r="G1" s="44"/>
      <c r="H1" s="44"/>
      <c r="I1" s="12"/>
      <c r="J1" s="12"/>
    </row>
    <row r="2" spans="1:10" ht="18.75" customHeight="1" x14ac:dyDescent="0.25">
      <c r="B2" s="44"/>
      <c r="C2" s="44"/>
      <c r="D2" s="44"/>
      <c r="E2" s="44" t="s">
        <v>84</v>
      </c>
      <c r="F2" s="44"/>
      <c r="G2" s="44"/>
      <c r="H2" s="44"/>
      <c r="I2" s="12"/>
      <c r="J2" s="12"/>
    </row>
    <row r="3" spans="1:10" ht="18.75" customHeight="1" x14ac:dyDescent="0.25">
      <c r="B3" s="44"/>
      <c r="C3" s="44"/>
      <c r="D3" s="44"/>
      <c r="E3" s="44" t="s">
        <v>85</v>
      </c>
      <c r="F3" s="44"/>
      <c r="G3" s="44"/>
      <c r="H3" s="44"/>
      <c r="I3" s="12"/>
      <c r="J3" s="12"/>
    </row>
    <row r="6" spans="1:10" ht="97.5" customHeight="1" x14ac:dyDescent="0.25">
      <c r="A6" s="57" t="s">
        <v>111</v>
      </c>
      <c r="B6" s="57"/>
      <c r="C6" s="57"/>
      <c r="D6" s="57"/>
      <c r="E6" s="57"/>
      <c r="F6" s="57"/>
      <c r="G6" s="57"/>
      <c r="H6" s="57"/>
    </row>
    <row r="8" spans="1:10" x14ac:dyDescent="0.25">
      <c r="H8" s="19"/>
    </row>
    <row r="9" spans="1:10" ht="85.5" customHeight="1" x14ac:dyDescent="0.25">
      <c r="A9" s="40" t="s">
        <v>0</v>
      </c>
      <c r="B9" s="40"/>
      <c r="C9" s="40"/>
      <c r="D9" s="40"/>
      <c r="E9" s="41" t="s">
        <v>10</v>
      </c>
      <c r="F9" s="42" t="s">
        <v>81</v>
      </c>
      <c r="G9" s="42" t="s">
        <v>72</v>
      </c>
      <c r="H9" s="42" t="s">
        <v>108</v>
      </c>
    </row>
    <row r="10" spans="1:10" ht="15" customHeight="1" x14ac:dyDescent="0.25">
      <c r="A10" s="43" t="s">
        <v>1</v>
      </c>
      <c r="B10" s="43"/>
      <c r="C10" s="17" t="s">
        <v>2</v>
      </c>
      <c r="D10" s="17" t="s">
        <v>3</v>
      </c>
      <c r="E10" s="41"/>
      <c r="F10" s="42"/>
      <c r="G10" s="42"/>
      <c r="H10" s="42"/>
    </row>
    <row r="11" spans="1:10" ht="15.75" customHeight="1" x14ac:dyDescent="0.25">
      <c r="A11" s="45" t="s">
        <v>4</v>
      </c>
      <c r="B11" s="45"/>
      <c r="C11" s="16" t="s">
        <v>5</v>
      </c>
      <c r="D11" s="16" t="s">
        <v>6</v>
      </c>
      <c r="E11" s="24" t="s">
        <v>12</v>
      </c>
      <c r="F11" s="11" t="s">
        <v>65</v>
      </c>
      <c r="G11" s="5" t="s">
        <v>11</v>
      </c>
      <c r="H11" s="6" t="s">
        <v>21</v>
      </c>
    </row>
    <row r="12" spans="1:10" ht="15.75" customHeight="1" x14ac:dyDescent="0.25">
      <c r="A12" s="37" t="s">
        <v>15</v>
      </c>
      <c r="B12" s="37"/>
      <c r="C12" s="37"/>
      <c r="D12" s="37"/>
      <c r="E12" s="46">
        <f>E14+E15+E16+E17+E18+E19</f>
        <v>80</v>
      </c>
      <c r="F12" s="39">
        <f>E12*1000</f>
        <v>80000</v>
      </c>
      <c r="G12" s="47">
        <v>12</v>
      </c>
      <c r="H12" s="39">
        <f>G12*F12</f>
        <v>960000</v>
      </c>
    </row>
    <row r="13" spans="1:10" ht="15" x14ac:dyDescent="0.25">
      <c r="A13" s="15" t="s">
        <v>14</v>
      </c>
      <c r="B13" s="1" t="s">
        <v>7</v>
      </c>
      <c r="C13" s="1" t="s">
        <v>8</v>
      </c>
      <c r="D13" s="1" t="s">
        <v>13</v>
      </c>
      <c r="E13" s="46"/>
      <c r="F13" s="39"/>
      <c r="G13" s="47"/>
      <c r="H13" s="39"/>
    </row>
    <row r="14" spans="1:10" ht="15" customHeight="1" x14ac:dyDescent="0.25">
      <c r="A14" s="9">
        <v>1</v>
      </c>
      <c r="B14" s="35" t="s">
        <v>16</v>
      </c>
      <c r="C14" s="35"/>
      <c r="D14" s="35"/>
      <c r="E14" s="25">
        <v>24</v>
      </c>
      <c r="F14" s="31">
        <f t="shared" ref="F14:F18" si="0">E14*1000</f>
        <v>24000</v>
      </c>
      <c r="G14" s="26">
        <v>12</v>
      </c>
      <c r="H14" s="31">
        <f t="shared" ref="H14:H21" si="1">G14*F14</f>
        <v>288000</v>
      </c>
    </row>
    <row r="15" spans="1:10" x14ac:dyDescent="0.25">
      <c r="A15" s="9">
        <v>2</v>
      </c>
      <c r="B15" s="35" t="s">
        <v>18</v>
      </c>
      <c r="C15" s="35"/>
      <c r="D15" s="35"/>
      <c r="E15" s="25">
        <v>13</v>
      </c>
      <c r="F15" s="31">
        <f t="shared" si="0"/>
        <v>13000</v>
      </c>
      <c r="G15" s="26">
        <v>12</v>
      </c>
      <c r="H15" s="31">
        <f t="shared" si="1"/>
        <v>156000</v>
      </c>
    </row>
    <row r="16" spans="1:10" x14ac:dyDescent="0.25">
      <c r="A16" s="9">
        <v>3</v>
      </c>
      <c r="B16" s="35" t="s">
        <v>19</v>
      </c>
      <c r="C16" s="35"/>
      <c r="D16" s="35"/>
      <c r="E16" s="25">
        <v>12</v>
      </c>
      <c r="F16" s="31">
        <f t="shared" si="0"/>
        <v>12000</v>
      </c>
      <c r="G16" s="26">
        <v>12</v>
      </c>
      <c r="H16" s="31">
        <f t="shared" si="1"/>
        <v>144000</v>
      </c>
    </row>
    <row r="17" spans="1:8" x14ac:dyDescent="0.25">
      <c r="A17" s="9">
        <v>4</v>
      </c>
      <c r="B17" s="35" t="s">
        <v>20</v>
      </c>
      <c r="C17" s="35"/>
      <c r="D17" s="35"/>
      <c r="E17" s="25">
        <v>12</v>
      </c>
      <c r="F17" s="31">
        <f t="shared" si="0"/>
        <v>12000</v>
      </c>
      <c r="G17" s="26">
        <v>12</v>
      </c>
      <c r="H17" s="31">
        <f t="shared" si="1"/>
        <v>144000</v>
      </c>
    </row>
    <row r="18" spans="1:8" x14ac:dyDescent="0.25">
      <c r="A18" s="9">
        <v>5</v>
      </c>
      <c r="B18" s="35" t="s">
        <v>97</v>
      </c>
      <c r="C18" s="35"/>
      <c r="D18" s="35"/>
      <c r="E18" s="25">
        <v>15</v>
      </c>
      <c r="F18" s="31">
        <f t="shared" si="0"/>
        <v>15000</v>
      </c>
      <c r="G18" s="26">
        <v>12</v>
      </c>
      <c r="H18" s="31">
        <f t="shared" si="1"/>
        <v>180000</v>
      </c>
    </row>
    <row r="19" spans="1:8" x14ac:dyDescent="0.25">
      <c r="A19" s="10">
        <v>6</v>
      </c>
      <c r="B19" s="48" t="s">
        <v>17</v>
      </c>
      <c r="C19" s="48"/>
      <c r="D19" s="48"/>
      <c r="E19" s="26">
        <f>E20</f>
        <v>4</v>
      </c>
      <c r="F19" s="31">
        <f>E19*1000</f>
        <v>4000</v>
      </c>
      <c r="G19" s="26">
        <v>12</v>
      </c>
      <c r="H19" s="31">
        <f t="shared" si="1"/>
        <v>48000</v>
      </c>
    </row>
    <row r="20" spans="1:8" x14ac:dyDescent="0.25">
      <c r="A20" s="7">
        <v>1</v>
      </c>
      <c r="B20" s="36" t="s">
        <v>86</v>
      </c>
      <c r="C20" s="36"/>
      <c r="D20" s="36"/>
      <c r="E20" s="27">
        <v>4</v>
      </c>
      <c r="F20" s="32">
        <f t="shared" ref="F20" si="2">E20*1000</f>
        <v>4000</v>
      </c>
      <c r="G20" s="27">
        <v>12</v>
      </c>
      <c r="H20" s="32">
        <f t="shared" si="1"/>
        <v>48000</v>
      </c>
    </row>
    <row r="21" spans="1:8" ht="15" x14ac:dyDescent="0.25">
      <c r="A21" s="37" t="s">
        <v>22</v>
      </c>
      <c r="B21" s="37"/>
      <c r="C21" s="37"/>
      <c r="D21" s="37"/>
      <c r="E21" s="47">
        <f>E23+E25</f>
        <v>3</v>
      </c>
      <c r="F21" s="39">
        <f>E21*1000</f>
        <v>3000</v>
      </c>
      <c r="G21" s="47">
        <v>12</v>
      </c>
      <c r="H21" s="39">
        <f t="shared" si="1"/>
        <v>36000</v>
      </c>
    </row>
    <row r="22" spans="1:8" ht="16.5" customHeight="1" x14ac:dyDescent="0.25">
      <c r="A22" s="15" t="s">
        <v>14</v>
      </c>
      <c r="B22" s="1" t="s">
        <v>23</v>
      </c>
      <c r="C22" s="1" t="s">
        <v>24</v>
      </c>
      <c r="D22" s="1" t="s">
        <v>25</v>
      </c>
      <c r="E22" s="47"/>
      <c r="F22" s="39"/>
      <c r="G22" s="47"/>
      <c r="H22" s="39"/>
    </row>
    <row r="23" spans="1:8" ht="15" customHeight="1" x14ac:dyDescent="0.25">
      <c r="A23" s="10">
        <v>1</v>
      </c>
      <c r="B23" s="35" t="s">
        <v>16</v>
      </c>
      <c r="C23" s="35"/>
      <c r="D23" s="35"/>
      <c r="E23" s="26">
        <f>E24</f>
        <v>2</v>
      </c>
      <c r="F23" s="31">
        <f>E23*1000</f>
        <v>2000</v>
      </c>
      <c r="G23" s="26">
        <v>12</v>
      </c>
      <c r="H23" s="31">
        <f>G23*F23</f>
        <v>24000</v>
      </c>
    </row>
    <row r="24" spans="1:8" ht="16.5" customHeight="1" x14ac:dyDescent="0.25">
      <c r="A24" s="7">
        <v>1</v>
      </c>
      <c r="B24" s="36" t="s">
        <v>26</v>
      </c>
      <c r="C24" s="36"/>
      <c r="D24" s="36"/>
      <c r="E24" s="27">
        <v>2</v>
      </c>
      <c r="F24" s="32">
        <f t="shared" ref="F24" si="3">E24*1000</f>
        <v>2000</v>
      </c>
      <c r="G24" s="27">
        <v>12</v>
      </c>
      <c r="H24" s="32">
        <f>G24*F24</f>
        <v>24000</v>
      </c>
    </row>
    <row r="25" spans="1:8" ht="16.5" customHeight="1" x14ac:dyDescent="0.25">
      <c r="A25" s="18">
        <v>2</v>
      </c>
      <c r="B25" s="38" t="s">
        <v>17</v>
      </c>
      <c r="C25" s="38"/>
      <c r="D25" s="38"/>
      <c r="E25" s="26">
        <f>E26</f>
        <v>1</v>
      </c>
      <c r="F25" s="32">
        <f>E25*1000</f>
        <v>1000</v>
      </c>
      <c r="G25" s="27">
        <v>12</v>
      </c>
      <c r="H25" s="32">
        <f>G25*F25</f>
        <v>12000</v>
      </c>
    </row>
    <row r="26" spans="1:8" ht="16.5" customHeight="1" x14ac:dyDescent="0.25">
      <c r="A26" s="7">
        <v>1</v>
      </c>
      <c r="B26" s="36" t="s">
        <v>87</v>
      </c>
      <c r="C26" s="36"/>
      <c r="D26" s="36"/>
      <c r="E26" s="27">
        <v>1</v>
      </c>
      <c r="F26" s="32">
        <f>E26*1000</f>
        <v>1000</v>
      </c>
      <c r="G26" s="27">
        <v>12</v>
      </c>
      <c r="H26" s="32">
        <f>G26*F26</f>
        <v>12000</v>
      </c>
    </row>
    <row r="27" spans="1:8" ht="14.25" customHeight="1" x14ac:dyDescent="0.25">
      <c r="A27" s="37" t="s">
        <v>30</v>
      </c>
      <c r="B27" s="37"/>
      <c r="C27" s="37"/>
      <c r="D27" s="37"/>
      <c r="E27" s="47">
        <f>E29+E32+E37+E39+E41</f>
        <v>12</v>
      </c>
      <c r="F27" s="39">
        <f>E27*1000</f>
        <v>12000</v>
      </c>
      <c r="G27" s="47">
        <v>12</v>
      </c>
      <c r="H27" s="39">
        <f>G27*F27</f>
        <v>144000</v>
      </c>
    </row>
    <row r="28" spans="1:8" ht="14.25" customHeight="1" x14ac:dyDescent="0.25">
      <c r="A28" s="15" t="s">
        <v>14</v>
      </c>
      <c r="B28" s="1" t="s">
        <v>27</v>
      </c>
      <c r="C28" s="1" t="s">
        <v>28</v>
      </c>
      <c r="D28" s="1" t="s">
        <v>29</v>
      </c>
      <c r="E28" s="47"/>
      <c r="F28" s="39"/>
      <c r="G28" s="47"/>
      <c r="H28" s="39"/>
    </row>
    <row r="29" spans="1:8" ht="15.75" customHeight="1" x14ac:dyDescent="0.25">
      <c r="A29" s="10">
        <v>1</v>
      </c>
      <c r="B29" s="35" t="s">
        <v>16</v>
      </c>
      <c r="C29" s="35"/>
      <c r="D29" s="35"/>
      <c r="E29" s="26">
        <f>E30+E31</f>
        <v>3</v>
      </c>
      <c r="F29" s="31">
        <f>E29*1000</f>
        <v>3000</v>
      </c>
      <c r="G29" s="26">
        <v>12</v>
      </c>
      <c r="H29" s="31">
        <f t="shared" ref="H29:H43" si="4">G29*F29</f>
        <v>36000</v>
      </c>
    </row>
    <row r="30" spans="1:8" ht="21" customHeight="1" x14ac:dyDescent="0.25">
      <c r="A30" s="7">
        <v>1</v>
      </c>
      <c r="B30" s="36" t="s">
        <v>63</v>
      </c>
      <c r="C30" s="36"/>
      <c r="D30" s="36"/>
      <c r="E30" s="27">
        <v>2</v>
      </c>
      <c r="F30" s="32">
        <f t="shared" ref="F30" si="5">E30*1000</f>
        <v>2000</v>
      </c>
      <c r="G30" s="27">
        <v>12</v>
      </c>
      <c r="H30" s="32">
        <f t="shared" si="4"/>
        <v>24000</v>
      </c>
    </row>
    <row r="31" spans="1:8" ht="21" customHeight="1" x14ac:dyDescent="0.25">
      <c r="A31" s="7">
        <v>2</v>
      </c>
      <c r="B31" s="36" t="s">
        <v>107</v>
      </c>
      <c r="C31" s="36"/>
      <c r="D31" s="36"/>
      <c r="E31" s="27">
        <v>1</v>
      </c>
      <c r="F31" s="32">
        <f t="shared" ref="F31:F42" si="6">E31*1000</f>
        <v>1000</v>
      </c>
      <c r="G31" s="27">
        <v>12</v>
      </c>
      <c r="H31" s="32">
        <f t="shared" si="4"/>
        <v>12000</v>
      </c>
    </row>
    <row r="32" spans="1:8" ht="15.75" customHeight="1" x14ac:dyDescent="0.25">
      <c r="A32" s="10">
        <v>2</v>
      </c>
      <c r="B32" s="35" t="s">
        <v>97</v>
      </c>
      <c r="C32" s="35"/>
      <c r="D32" s="35"/>
      <c r="E32" s="26">
        <f>E33+E34+E35+E36</f>
        <v>5</v>
      </c>
      <c r="F32" s="31">
        <f>E32*1000</f>
        <v>5000</v>
      </c>
      <c r="G32" s="26">
        <v>12</v>
      </c>
      <c r="H32" s="31">
        <f t="shared" si="4"/>
        <v>60000</v>
      </c>
    </row>
    <row r="33" spans="1:8" ht="18" customHeight="1" x14ac:dyDescent="0.25">
      <c r="A33" s="7">
        <v>1</v>
      </c>
      <c r="B33" s="36" t="s">
        <v>73</v>
      </c>
      <c r="C33" s="36"/>
      <c r="D33" s="36"/>
      <c r="E33" s="27">
        <v>1</v>
      </c>
      <c r="F33" s="32">
        <f t="shared" ref="F33:F40" si="7">E33*1000</f>
        <v>1000</v>
      </c>
      <c r="G33" s="27">
        <v>12</v>
      </c>
      <c r="H33" s="32">
        <f t="shared" si="4"/>
        <v>12000</v>
      </c>
    </row>
    <row r="34" spans="1:8" ht="18" customHeight="1" x14ac:dyDescent="0.25">
      <c r="A34" s="7">
        <v>2</v>
      </c>
      <c r="B34" s="36" t="s">
        <v>101</v>
      </c>
      <c r="C34" s="36"/>
      <c r="D34" s="36"/>
      <c r="E34" s="27">
        <v>1</v>
      </c>
      <c r="F34" s="32">
        <f t="shared" si="7"/>
        <v>1000</v>
      </c>
      <c r="G34" s="27">
        <v>12</v>
      </c>
      <c r="H34" s="32">
        <f t="shared" si="4"/>
        <v>12000</v>
      </c>
    </row>
    <row r="35" spans="1:8" ht="18" customHeight="1" x14ac:dyDescent="0.25">
      <c r="A35" s="7">
        <v>3</v>
      </c>
      <c r="B35" s="36" t="s">
        <v>99</v>
      </c>
      <c r="C35" s="36"/>
      <c r="D35" s="36"/>
      <c r="E35" s="27">
        <v>1</v>
      </c>
      <c r="F35" s="32">
        <f t="shared" si="7"/>
        <v>1000</v>
      </c>
      <c r="G35" s="27">
        <v>12</v>
      </c>
      <c r="H35" s="32">
        <f t="shared" si="4"/>
        <v>12000</v>
      </c>
    </row>
    <row r="36" spans="1:8" ht="18" customHeight="1" x14ac:dyDescent="0.25">
      <c r="A36" s="7">
        <v>4</v>
      </c>
      <c r="B36" s="36" t="s">
        <v>100</v>
      </c>
      <c r="C36" s="36"/>
      <c r="D36" s="36"/>
      <c r="E36" s="27">
        <v>2</v>
      </c>
      <c r="F36" s="32">
        <f t="shared" si="6"/>
        <v>2000</v>
      </c>
      <c r="G36" s="27">
        <v>12</v>
      </c>
      <c r="H36" s="32">
        <f t="shared" si="4"/>
        <v>24000</v>
      </c>
    </row>
    <row r="37" spans="1:8" ht="18" customHeight="1" x14ac:dyDescent="0.25">
      <c r="A37" s="18">
        <v>3</v>
      </c>
      <c r="B37" s="35" t="s">
        <v>18</v>
      </c>
      <c r="C37" s="35"/>
      <c r="D37" s="35"/>
      <c r="E37" s="26">
        <f>E38</f>
        <v>1</v>
      </c>
      <c r="F37" s="32">
        <f t="shared" si="7"/>
        <v>1000</v>
      </c>
      <c r="G37" s="27">
        <v>12</v>
      </c>
      <c r="H37" s="32">
        <f t="shared" si="4"/>
        <v>12000</v>
      </c>
    </row>
    <row r="38" spans="1:8" ht="18" customHeight="1" x14ac:dyDescent="0.25">
      <c r="A38" s="7">
        <v>1</v>
      </c>
      <c r="B38" s="60" t="s">
        <v>91</v>
      </c>
      <c r="C38" s="60"/>
      <c r="D38" s="60"/>
      <c r="E38" s="27">
        <v>1</v>
      </c>
      <c r="F38" s="32">
        <f t="shared" si="7"/>
        <v>1000</v>
      </c>
      <c r="G38" s="27">
        <v>12</v>
      </c>
      <c r="H38" s="32">
        <f t="shared" si="4"/>
        <v>12000</v>
      </c>
    </row>
    <row r="39" spans="1:8" ht="18" customHeight="1" x14ac:dyDescent="0.25">
      <c r="A39" s="18">
        <v>4</v>
      </c>
      <c r="B39" s="35" t="s">
        <v>19</v>
      </c>
      <c r="C39" s="35"/>
      <c r="D39" s="35"/>
      <c r="E39" s="26">
        <f>E40</f>
        <v>1</v>
      </c>
      <c r="F39" s="32">
        <f t="shared" si="7"/>
        <v>1000</v>
      </c>
      <c r="G39" s="27">
        <v>12</v>
      </c>
      <c r="H39" s="32">
        <f t="shared" si="4"/>
        <v>12000</v>
      </c>
    </row>
    <row r="40" spans="1:8" ht="18" customHeight="1" x14ac:dyDescent="0.25">
      <c r="A40" s="7">
        <v>1</v>
      </c>
      <c r="B40" s="60" t="s">
        <v>95</v>
      </c>
      <c r="C40" s="60"/>
      <c r="D40" s="60"/>
      <c r="E40" s="27">
        <v>1</v>
      </c>
      <c r="F40" s="32">
        <f t="shared" si="7"/>
        <v>1000</v>
      </c>
      <c r="G40" s="27">
        <v>12</v>
      </c>
      <c r="H40" s="32">
        <f t="shared" si="4"/>
        <v>12000</v>
      </c>
    </row>
    <row r="41" spans="1:8" ht="15.75" customHeight="1" x14ac:dyDescent="0.25">
      <c r="A41" s="10">
        <v>5</v>
      </c>
      <c r="B41" s="48" t="s">
        <v>17</v>
      </c>
      <c r="C41" s="48"/>
      <c r="D41" s="48"/>
      <c r="E41" s="26">
        <f>E42</f>
        <v>2</v>
      </c>
      <c r="F41" s="31">
        <f>E41*1000</f>
        <v>2000</v>
      </c>
      <c r="G41" s="26">
        <v>12</v>
      </c>
      <c r="H41" s="31">
        <f t="shared" si="4"/>
        <v>24000</v>
      </c>
    </row>
    <row r="42" spans="1:8" ht="21" customHeight="1" x14ac:dyDescent="0.25">
      <c r="A42" s="7">
        <v>1</v>
      </c>
      <c r="B42" s="36" t="s">
        <v>64</v>
      </c>
      <c r="C42" s="36"/>
      <c r="D42" s="36"/>
      <c r="E42" s="27">
        <v>2</v>
      </c>
      <c r="F42" s="32">
        <f t="shared" si="6"/>
        <v>2000</v>
      </c>
      <c r="G42" s="27">
        <v>12</v>
      </c>
      <c r="H42" s="32">
        <f t="shared" si="4"/>
        <v>24000</v>
      </c>
    </row>
    <row r="43" spans="1:8" ht="13.5" customHeight="1" x14ac:dyDescent="0.25">
      <c r="A43" s="37" t="s">
        <v>31</v>
      </c>
      <c r="B43" s="37"/>
      <c r="C43" s="37"/>
      <c r="D43" s="37"/>
      <c r="E43" s="47">
        <f>E45+E47</f>
        <v>6</v>
      </c>
      <c r="F43" s="39">
        <f>E43*1000</f>
        <v>6000</v>
      </c>
      <c r="G43" s="47">
        <v>12</v>
      </c>
      <c r="H43" s="39">
        <f t="shared" si="4"/>
        <v>72000</v>
      </c>
    </row>
    <row r="44" spans="1:8" ht="15.75" customHeight="1" x14ac:dyDescent="0.25">
      <c r="A44" s="15" t="s">
        <v>14</v>
      </c>
      <c r="B44" s="1" t="s">
        <v>27</v>
      </c>
      <c r="C44" s="1" t="s">
        <v>32</v>
      </c>
      <c r="D44" s="1" t="s">
        <v>33</v>
      </c>
      <c r="E44" s="47"/>
      <c r="F44" s="39"/>
      <c r="G44" s="47"/>
      <c r="H44" s="39"/>
    </row>
    <row r="45" spans="1:8" ht="15.75" customHeight="1" x14ac:dyDescent="0.25">
      <c r="A45" s="9">
        <v>1</v>
      </c>
      <c r="B45" s="35" t="s">
        <v>19</v>
      </c>
      <c r="C45" s="35"/>
      <c r="D45" s="35"/>
      <c r="E45" s="26">
        <f>E46</f>
        <v>5</v>
      </c>
      <c r="F45" s="31">
        <f>E45*1000</f>
        <v>5000</v>
      </c>
      <c r="G45" s="26">
        <v>12</v>
      </c>
      <c r="H45" s="31">
        <f>G45*F45</f>
        <v>60000</v>
      </c>
    </row>
    <row r="46" spans="1:8" ht="19.5" customHeight="1" x14ac:dyDescent="0.25">
      <c r="A46" s="7">
        <v>1</v>
      </c>
      <c r="B46" s="36" t="s">
        <v>62</v>
      </c>
      <c r="C46" s="36"/>
      <c r="D46" s="36"/>
      <c r="E46" s="28">
        <v>5</v>
      </c>
      <c r="F46" s="32">
        <f t="shared" ref="F46" si="8">E46*1000</f>
        <v>5000</v>
      </c>
      <c r="G46" s="27">
        <v>12</v>
      </c>
      <c r="H46" s="32">
        <f>G46*F46</f>
        <v>60000</v>
      </c>
    </row>
    <row r="47" spans="1:8" ht="19.5" customHeight="1" x14ac:dyDescent="0.25">
      <c r="A47" s="18">
        <v>2</v>
      </c>
      <c r="B47" s="35" t="s">
        <v>97</v>
      </c>
      <c r="C47" s="35"/>
      <c r="D47" s="35"/>
      <c r="E47" s="25">
        <f>E48</f>
        <v>1</v>
      </c>
      <c r="F47" s="32">
        <f t="shared" ref="F47:F48" si="9">E47*1000</f>
        <v>1000</v>
      </c>
      <c r="G47" s="27">
        <v>12</v>
      </c>
      <c r="H47" s="31">
        <f>G47*F47</f>
        <v>12000</v>
      </c>
    </row>
    <row r="48" spans="1:8" ht="19.5" customHeight="1" x14ac:dyDescent="0.25">
      <c r="A48" s="7">
        <v>1</v>
      </c>
      <c r="B48" s="36" t="s">
        <v>98</v>
      </c>
      <c r="C48" s="36"/>
      <c r="D48" s="36"/>
      <c r="E48" s="28">
        <v>1</v>
      </c>
      <c r="F48" s="32">
        <f t="shared" si="9"/>
        <v>1000</v>
      </c>
      <c r="G48" s="27">
        <v>12</v>
      </c>
      <c r="H48" s="32">
        <f>G48*F48</f>
        <v>12000</v>
      </c>
    </row>
    <row r="49" spans="1:8" ht="15" x14ac:dyDescent="0.25">
      <c r="A49" s="50" t="s">
        <v>34</v>
      </c>
      <c r="B49" s="50"/>
      <c r="C49" s="50"/>
      <c r="D49" s="50"/>
      <c r="E49" s="47">
        <f>E51+E58+E63+E65+E68+E75</f>
        <v>97</v>
      </c>
      <c r="F49" s="39">
        <f>E49*1000</f>
        <v>97000</v>
      </c>
      <c r="G49" s="47">
        <v>12</v>
      </c>
      <c r="H49" s="39">
        <f>G49*F49+H101</f>
        <v>1612000</v>
      </c>
    </row>
    <row r="50" spans="1:8" ht="15" x14ac:dyDescent="0.25">
      <c r="A50" s="15" t="s">
        <v>14</v>
      </c>
      <c r="B50" s="1" t="s">
        <v>35</v>
      </c>
      <c r="C50" s="1" t="s">
        <v>36</v>
      </c>
      <c r="D50" s="1" t="s">
        <v>37</v>
      </c>
      <c r="E50" s="47"/>
      <c r="F50" s="39"/>
      <c r="G50" s="47"/>
      <c r="H50" s="39"/>
    </row>
    <row r="51" spans="1:8" x14ac:dyDescent="0.25">
      <c r="A51" s="10">
        <v>1</v>
      </c>
      <c r="B51" s="35" t="s">
        <v>16</v>
      </c>
      <c r="C51" s="35"/>
      <c r="D51" s="35"/>
      <c r="E51" s="26">
        <f>E52+E53+E54+E55+E56+E57</f>
        <v>9</v>
      </c>
      <c r="F51" s="31">
        <f>E51*1000</f>
        <v>9000</v>
      </c>
      <c r="G51" s="26">
        <v>12</v>
      </c>
      <c r="H51" s="31">
        <f t="shared" ref="H51:H82" si="10">G51*F51</f>
        <v>108000</v>
      </c>
    </row>
    <row r="52" spans="1:8" x14ac:dyDescent="0.25">
      <c r="A52" s="7">
        <v>1</v>
      </c>
      <c r="B52" s="49" t="s">
        <v>50</v>
      </c>
      <c r="C52" s="49"/>
      <c r="D52" s="49"/>
      <c r="E52" s="27">
        <v>1</v>
      </c>
      <c r="F52" s="32">
        <f t="shared" ref="F52:F87" si="11">E52*1000</f>
        <v>1000</v>
      </c>
      <c r="G52" s="27">
        <v>12</v>
      </c>
      <c r="H52" s="32">
        <f t="shared" si="10"/>
        <v>12000</v>
      </c>
    </row>
    <row r="53" spans="1:8" x14ac:dyDescent="0.25">
      <c r="A53" s="7">
        <v>2</v>
      </c>
      <c r="B53" s="49" t="s">
        <v>51</v>
      </c>
      <c r="C53" s="49"/>
      <c r="D53" s="49"/>
      <c r="E53" s="27">
        <v>3</v>
      </c>
      <c r="F53" s="32">
        <f t="shared" si="11"/>
        <v>3000</v>
      </c>
      <c r="G53" s="27">
        <v>12</v>
      </c>
      <c r="H53" s="32">
        <f t="shared" si="10"/>
        <v>36000</v>
      </c>
    </row>
    <row r="54" spans="1:8" x14ac:dyDescent="0.25">
      <c r="A54" s="22">
        <v>3</v>
      </c>
      <c r="B54" s="49" t="s">
        <v>74</v>
      </c>
      <c r="C54" s="49"/>
      <c r="D54" s="49"/>
      <c r="E54" s="27">
        <v>1</v>
      </c>
      <c r="F54" s="32">
        <f t="shared" ref="F54" si="12">E54*1000</f>
        <v>1000</v>
      </c>
      <c r="G54" s="27">
        <v>12</v>
      </c>
      <c r="H54" s="32">
        <f t="shared" si="10"/>
        <v>12000</v>
      </c>
    </row>
    <row r="55" spans="1:8" x14ac:dyDescent="0.25">
      <c r="A55" s="7">
        <v>4</v>
      </c>
      <c r="B55" s="49" t="s">
        <v>52</v>
      </c>
      <c r="C55" s="49"/>
      <c r="D55" s="49"/>
      <c r="E55" s="27">
        <v>2</v>
      </c>
      <c r="F55" s="32">
        <f t="shared" si="11"/>
        <v>2000</v>
      </c>
      <c r="G55" s="27">
        <v>12</v>
      </c>
      <c r="H55" s="32">
        <f t="shared" si="10"/>
        <v>24000</v>
      </c>
    </row>
    <row r="56" spans="1:8" x14ac:dyDescent="0.25">
      <c r="A56" s="22">
        <v>5</v>
      </c>
      <c r="B56" s="49" t="s">
        <v>104</v>
      </c>
      <c r="C56" s="49"/>
      <c r="D56" s="49"/>
      <c r="E56" s="27">
        <v>1</v>
      </c>
      <c r="F56" s="32">
        <f t="shared" si="11"/>
        <v>1000</v>
      </c>
      <c r="G56" s="27">
        <v>12</v>
      </c>
      <c r="H56" s="32">
        <f t="shared" si="10"/>
        <v>12000</v>
      </c>
    </row>
    <row r="57" spans="1:8" x14ac:dyDescent="0.25">
      <c r="A57" s="7">
        <v>6</v>
      </c>
      <c r="B57" s="49" t="s">
        <v>105</v>
      </c>
      <c r="C57" s="49"/>
      <c r="D57" s="49"/>
      <c r="E57" s="27">
        <v>1</v>
      </c>
      <c r="F57" s="32">
        <f t="shared" si="11"/>
        <v>1000</v>
      </c>
      <c r="G57" s="27">
        <v>12</v>
      </c>
      <c r="H57" s="32">
        <f t="shared" si="10"/>
        <v>12000</v>
      </c>
    </row>
    <row r="58" spans="1:8" x14ac:dyDescent="0.25">
      <c r="A58" s="9">
        <v>2</v>
      </c>
      <c r="B58" s="35" t="s">
        <v>18</v>
      </c>
      <c r="C58" s="35"/>
      <c r="D58" s="35"/>
      <c r="E58" s="26">
        <f>E59+E60+E61+E62</f>
        <v>10</v>
      </c>
      <c r="F58" s="31">
        <f>E58*1000</f>
        <v>10000</v>
      </c>
      <c r="G58" s="26">
        <v>12</v>
      </c>
      <c r="H58" s="31">
        <f t="shared" si="10"/>
        <v>120000</v>
      </c>
    </row>
    <row r="59" spans="1:8" x14ac:dyDescent="0.25">
      <c r="A59" s="7">
        <v>1</v>
      </c>
      <c r="B59" s="49" t="s">
        <v>54</v>
      </c>
      <c r="C59" s="49"/>
      <c r="D59" s="49"/>
      <c r="E59" s="27">
        <v>1</v>
      </c>
      <c r="F59" s="32">
        <f t="shared" si="11"/>
        <v>1000</v>
      </c>
      <c r="G59" s="27">
        <v>12</v>
      </c>
      <c r="H59" s="32">
        <f t="shared" si="10"/>
        <v>12000</v>
      </c>
    </row>
    <row r="60" spans="1:8" x14ac:dyDescent="0.25">
      <c r="A60" s="7">
        <v>2</v>
      </c>
      <c r="B60" s="49" t="s">
        <v>53</v>
      </c>
      <c r="C60" s="49"/>
      <c r="D60" s="49"/>
      <c r="E60" s="27">
        <v>2</v>
      </c>
      <c r="F60" s="32">
        <f t="shared" ref="F60" si="13">E60*1000</f>
        <v>2000</v>
      </c>
      <c r="G60" s="27">
        <v>12</v>
      </c>
      <c r="H60" s="32">
        <f t="shared" si="10"/>
        <v>24000</v>
      </c>
    </row>
    <row r="61" spans="1:8" x14ac:dyDescent="0.25">
      <c r="A61" s="7">
        <v>3</v>
      </c>
      <c r="B61" s="52" t="s">
        <v>69</v>
      </c>
      <c r="C61" s="52"/>
      <c r="D61" s="52"/>
      <c r="E61" s="27">
        <v>2</v>
      </c>
      <c r="F61" s="32">
        <f t="shared" si="11"/>
        <v>2000</v>
      </c>
      <c r="G61" s="27">
        <v>12</v>
      </c>
      <c r="H61" s="32">
        <f t="shared" si="10"/>
        <v>24000</v>
      </c>
    </row>
    <row r="62" spans="1:8" x14ac:dyDescent="0.25">
      <c r="A62" s="7">
        <v>4</v>
      </c>
      <c r="B62" s="49" t="s">
        <v>89</v>
      </c>
      <c r="C62" s="49"/>
      <c r="D62" s="49"/>
      <c r="E62" s="27">
        <v>5</v>
      </c>
      <c r="F62" s="32">
        <f t="shared" si="11"/>
        <v>5000</v>
      </c>
      <c r="G62" s="27">
        <v>12</v>
      </c>
      <c r="H62" s="32">
        <f t="shared" si="10"/>
        <v>60000</v>
      </c>
    </row>
    <row r="63" spans="1:8" x14ac:dyDescent="0.25">
      <c r="A63" s="10">
        <v>3</v>
      </c>
      <c r="B63" s="35" t="s">
        <v>19</v>
      </c>
      <c r="C63" s="35"/>
      <c r="D63" s="35"/>
      <c r="E63" s="26">
        <f>E64</f>
        <v>1</v>
      </c>
      <c r="F63" s="31">
        <f>E63*1000</f>
        <v>1000</v>
      </c>
      <c r="G63" s="26">
        <v>12</v>
      </c>
      <c r="H63" s="31">
        <f t="shared" si="10"/>
        <v>12000</v>
      </c>
    </row>
    <row r="64" spans="1:8" x14ac:dyDescent="0.25">
      <c r="A64" s="7">
        <v>1</v>
      </c>
      <c r="B64" s="51" t="s">
        <v>55</v>
      </c>
      <c r="C64" s="51"/>
      <c r="D64" s="51"/>
      <c r="E64" s="27">
        <v>1</v>
      </c>
      <c r="F64" s="32">
        <f t="shared" si="11"/>
        <v>1000</v>
      </c>
      <c r="G64" s="27">
        <v>12</v>
      </c>
      <c r="H64" s="32">
        <f t="shared" si="10"/>
        <v>12000</v>
      </c>
    </row>
    <row r="65" spans="1:8" x14ac:dyDescent="0.25">
      <c r="A65" s="10">
        <v>4</v>
      </c>
      <c r="B65" s="35" t="s">
        <v>20</v>
      </c>
      <c r="C65" s="35"/>
      <c r="D65" s="35"/>
      <c r="E65" s="26">
        <f>E66+E67</f>
        <v>3</v>
      </c>
      <c r="F65" s="31">
        <f>E65*1000</f>
        <v>3000</v>
      </c>
      <c r="G65" s="26">
        <v>12</v>
      </c>
      <c r="H65" s="31">
        <f t="shared" si="10"/>
        <v>36000</v>
      </c>
    </row>
    <row r="66" spans="1:8" x14ac:dyDescent="0.25">
      <c r="A66" s="7">
        <v>1</v>
      </c>
      <c r="B66" s="51" t="s">
        <v>56</v>
      </c>
      <c r="C66" s="51"/>
      <c r="D66" s="51"/>
      <c r="E66" s="27">
        <v>2</v>
      </c>
      <c r="F66" s="32">
        <f t="shared" si="11"/>
        <v>2000</v>
      </c>
      <c r="G66" s="27">
        <v>12</v>
      </c>
      <c r="H66" s="32">
        <f t="shared" si="10"/>
        <v>24000</v>
      </c>
    </row>
    <row r="67" spans="1:8" x14ac:dyDescent="0.25">
      <c r="A67" s="7">
        <v>2</v>
      </c>
      <c r="B67" s="51" t="s">
        <v>92</v>
      </c>
      <c r="C67" s="51"/>
      <c r="D67" s="51"/>
      <c r="E67" s="27">
        <v>1</v>
      </c>
      <c r="F67" s="32">
        <f t="shared" si="11"/>
        <v>1000</v>
      </c>
      <c r="G67" s="27">
        <v>12</v>
      </c>
      <c r="H67" s="32">
        <f t="shared" si="10"/>
        <v>12000</v>
      </c>
    </row>
    <row r="68" spans="1:8" x14ac:dyDescent="0.25">
      <c r="A68" s="9">
        <v>5</v>
      </c>
      <c r="B68" s="35" t="s">
        <v>97</v>
      </c>
      <c r="C68" s="35"/>
      <c r="D68" s="35"/>
      <c r="E68" s="26">
        <f>E69+E70+E71+E72+E73+E74</f>
        <v>19</v>
      </c>
      <c r="F68" s="31">
        <f>E68*1000</f>
        <v>19000</v>
      </c>
      <c r="G68" s="26">
        <v>12</v>
      </c>
      <c r="H68" s="31">
        <f t="shared" si="10"/>
        <v>228000</v>
      </c>
    </row>
    <row r="69" spans="1:8" x14ac:dyDescent="0.25">
      <c r="A69" s="7">
        <v>1</v>
      </c>
      <c r="B69" s="49" t="s">
        <v>57</v>
      </c>
      <c r="C69" s="49"/>
      <c r="D69" s="49"/>
      <c r="E69" s="27">
        <v>2</v>
      </c>
      <c r="F69" s="32">
        <f t="shared" si="11"/>
        <v>2000</v>
      </c>
      <c r="G69" s="27">
        <v>12</v>
      </c>
      <c r="H69" s="32">
        <f t="shared" si="10"/>
        <v>24000</v>
      </c>
    </row>
    <row r="70" spans="1:8" x14ac:dyDescent="0.25">
      <c r="A70" s="7">
        <v>2</v>
      </c>
      <c r="B70" s="59" t="s">
        <v>58</v>
      </c>
      <c r="C70" s="59"/>
      <c r="D70" s="59"/>
      <c r="E70" s="27">
        <v>1</v>
      </c>
      <c r="F70" s="32">
        <f t="shared" si="11"/>
        <v>1000</v>
      </c>
      <c r="G70" s="27">
        <v>12</v>
      </c>
      <c r="H70" s="32">
        <f t="shared" si="10"/>
        <v>12000</v>
      </c>
    </row>
    <row r="71" spans="1:8" x14ac:dyDescent="0.25">
      <c r="A71" s="7">
        <v>3</v>
      </c>
      <c r="B71" s="59" t="s">
        <v>61</v>
      </c>
      <c r="C71" s="59"/>
      <c r="D71" s="59"/>
      <c r="E71" s="27">
        <v>6</v>
      </c>
      <c r="F71" s="32">
        <f t="shared" si="11"/>
        <v>6000</v>
      </c>
      <c r="G71" s="27">
        <v>12</v>
      </c>
      <c r="H71" s="32">
        <f t="shared" si="10"/>
        <v>72000</v>
      </c>
    </row>
    <row r="72" spans="1:8" x14ac:dyDescent="0.25">
      <c r="A72" s="7">
        <v>4</v>
      </c>
      <c r="B72" s="59" t="s">
        <v>59</v>
      </c>
      <c r="C72" s="59"/>
      <c r="D72" s="59"/>
      <c r="E72" s="27">
        <v>8</v>
      </c>
      <c r="F72" s="32">
        <f t="shared" si="11"/>
        <v>8000</v>
      </c>
      <c r="G72" s="27">
        <v>12</v>
      </c>
      <c r="H72" s="32">
        <f t="shared" si="10"/>
        <v>96000</v>
      </c>
    </row>
    <row r="73" spans="1:8" x14ac:dyDescent="0.25">
      <c r="A73" s="7">
        <v>5</v>
      </c>
      <c r="B73" s="59" t="s">
        <v>60</v>
      </c>
      <c r="C73" s="59"/>
      <c r="D73" s="59"/>
      <c r="E73" s="27">
        <v>1</v>
      </c>
      <c r="F73" s="32">
        <f t="shared" si="11"/>
        <v>1000</v>
      </c>
      <c r="G73" s="27">
        <v>12</v>
      </c>
      <c r="H73" s="32">
        <f t="shared" si="10"/>
        <v>12000</v>
      </c>
    </row>
    <row r="74" spans="1:8" x14ac:dyDescent="0.25">
      <c r="A74" s="7">
        <v>6</v>
      </c>
      <c r="B74" s="59" t="s">
        <v>103</v>
      </c>
      <c r="C74" s="59"/>
      <c r="D74" s="59"/>
      <c r="E74" s="27">
        <v>1</v>
      </c>
      <c r="F74" s="32">
        <f t="shared" si="11"/>
        <v>1000</v>
      </c>
      <c r="G74" s="27">
        <v>12</v>
      </c>
      <c r="H74" s="32">
        <f t="shared" si="10"/>
        <v>12000</v>
      </c>
    </row>
    <row r="75" spans="1:8" x14ac:dyDescent="0.25">
      <c r="A75" s="10">
        <v>6</v>
      </c>
      <c r="B75" s="48" t="s">
        <v>17</v>
      </c>
      <c r="C75" s="48"/>
      <c r="D75" s="48"/>
      <c r="E75" s="26">
        <f>E76+E77+E78+E79+E80+E81+E82+E83+E84+E85+E86+E87+E88+E89+E90+E91+E92+E93+E94+E95+E96+E97+E98+E99+E100</f>
        <v>55</v>
      </c>
      <c r="F75" s="31">
        <f>E75*1000</f>
        <v>55000</v>
      </c>
      <c r="G75" s="26">
        <v>12</v>
      </c>
      <c r="H75" s="31">
        <f t="shared" si="10"/>
        <v>660000</v>
      </c>
    </row>
    <row r="76" spans="1:8" x14ac:dyDescent="0.25">
      <c r="A76" s="7">
        <v>1</v>
      </c>
      <c r="B76" s="51" t="s">
        <v>41</v>
      </c>
      <c r="C76" s="51"/>
      <c r="D76" s="51"/>
      <c r="E76" s="27">
        <v>2</v>
      </c>
      <c r="F76" s="32">
        <f t="shared" si="11"/>
        <v>2000</v>
      </c>
      <c r="G76" s="27">
        <v>12</v>
      </c>
      <c r="H76" s="32">
        <f t="shared" si="10"/>
        <v>24000</v>
      </c>
    </row>
    <row r="77" spans="1:8" x14ac:dyDescent="0.25">
      <c r="A77" s="7">
        <v>2</v>
      </c>
      <c r="B77" s="51" t="s">
        <v>48</v>
      </c>
      <c r="C77" s="51"/>
      <c r="D77" s="51"/>
      <c r="E77" s="27">
        <v>4</v>
      </c>
      <c r="F77" s="32">
        <f t="shared" si="11"/>
        <v>4000</v>
      </c>
      <c r="G77" s="27">
        <v>12</v>
      </c>
      <c r="H77" s="32">
        <f t="shared" si="10"/>
        <v>48000</v>
      </c>
    </row>
    <row r="78" spans="1:8" x14ac:dyDescent="0.25">
      <c r="A78" s="7">
        <v>3</v>
      </c>
      <c r="B78" s="51" t="s">
        <v>88</v>
      </c>
      <c r="C78" s="51"/>
      <c r="D78" s="51"/>
      <c r="E78" s="27">
        <v>7</v>
      </c>
      <c r="F78" s="32">
        <f t="shared" si="11"/>
        <v>7000</v>
      </c>
      <c r="G78" s="27">
        <v>12</v>
      </c>
      <c r="H78" s="32">
        <f t="shared" si="10"/>
        <v>84000</v>
      </c>
    </row>
    <row r="79" spans="1:8" x14ac:dyDescent="0.25">
      <c r="A79" s="7">
        <v>4</v>
      </c>
      <c r="B79" s="51" t="s">
        <v>90</v>
      </c>
      <c r="C79" s="51"/>
      <c r="D79" s="51"/>
      <c r="E79" s="27">
        <v>1</v>
      </c>
      <c r="F79" s="32">
        <f t="shared" si="11"/>
        <v>1000</v>
      </c>
      <c r="G79" s="27">
        <v>12</v>
      </c>
      <c r="H79" s="32">
        <f t="shared" si="10"/>
        <v>12000</v>
      </c>
    </row>
    <row r="80" spans="1:8" x14ac:dyDescent="0.25">
      <c r="A80" s="7">
        <v>5</v>
      </c>
      <c r="B80" s="51" t="s">
        <v>42</v>
      </c>
      <c r="C80" s="51"/>
      <c r="D80" s="51"/>
      <c r="E80" s="27">
        <v>1</v>
      </c>
      <c r="F80" s="32">
        <f t="shared" si="11"/>
        <v>1000</v>
      </c>
      <c r="G80" s="27">
        <v>12</v>
      </c>
      <c r="H80" s="32">
        <f t="shared" si="10"/>
        <v>12000</v>
      </c>
    </row>
    <row r="81" spans="1:8" x14ac:dyDescent="0.25">
      <c r="A81" s="7">
        <v>6</v>
      </c>
      <c r="B81" s="51" t="s">
        <v>43</v>
      </c>
      <c r="C81" s="51"/>
      <c r="D81" s="51"/>
      <c r="E81" s="27">
        <v>5</v>
      </c>
      <c r="F81" s="32">
        <f t="shared" si="11"/>
        <v>5000</v>
      </c>
      <c r="G81" s="27">
        <v>12</v>
      </c>
      <c r="H81" s="32">
        <f t="shared" si="10"/>
        <v>60000</v>
      </c>
    </row>
    <row r="82" spans="1:8" x14ac:dyDescent="0.25">
      <c r="A82" s="7">
        <v>7</v>
      </c>
      <c r="B82" s="51" t="s">
        <v>47</v>
      </c>
      <c r="C82" s="51"/>
      <c r="D82" s="51"/>
      <c r="E82" s="27">
        <v>3</v>
      </c>
      <c r="F82" s="32">
        <f t="shared" si="11"/>
        <v>3000</v>
      </c>
      <c r="G82" s="27">
        <v>12</v>
      </c>
      <c r="H82" s="32">
        <f t="shared" si="10"/>
        <v>36000</v>
      </c>
    </row>
    <row r="83" spans="1:8" x14ac:dyDescent="0.25">
      <c r="A83" s="7">
        <v>8</v>
      </c>
      <c r="B83" s="51" t="s">
        <v>44</v>
      </c>
      <c r="C83" s="51"/>
      <c r="D83" s="51"/>
      <c r="E83" s="27">
        <v>3</v>
      </c>
      <c r="F83" s="32">
        <f t="shared" si="11"/>
        <v>3000</v>
      </c>
      <c r="G83" s="27">
        <v>12</v>
      </c>
      <c r="H83" s="32">
        <f t="shared" ref="H83:H102" si="14">G83*F83</f>
        <v>36000</v>
      </c>
    </row>
    <row r="84" spans="1:8" x14ac:dyDescent="0.25">
      <c r="A84" s="7">
        <v>9</v>
      </c>
      <c r="B84" s="51" t="s">
        <v>45</v>
      </c>
      <c r="C84" s="51"/>
      <c r="D84" s="51"/>
      <c r="E84" s="27">
        <v>1</v>
      </c>
      <c r="F84" s="32">
        <f t="shared" si="11"/>
        <v>1000</v>
      </c>
      <c r="G84" s="27">
        <v>12</v>
      </c>
      <c r="H84" s="32">
        <f t="shared" si="14"/>
        <v>12000</v>
      </c>
    </row>
    <row r="85" spans="1:8" x14ac:dyDescent="0.25">
      <c r="A85" s="7">
        <v>10</v>
      </c>
      <c r="B85" s="58" t="s">
        <v>93</v>
      </c>
      <c r="C85" s="58"/>
      <c r="D85" s="58"/>
      <c r="E85" s="27">
        <v>2</v>
      </c>
      <c r="F85" s="32">
        <f t="shared" si="11"/>
        <v>2000</v>
      </c>
      <c r="G85" s="27">
        <v>12</v>
      </c>
      <c r="H85" s="32">
        <f t="shared" si="14"/>
        <v>24000</v>
      </c>
    </row>
    <row r="86" spans="1:8" x14ac:dyDescent="0.25">
      <c r="A86" s="7">
        <v>11</v>
      </c>
      <c r="B86" s="58" t="s">
        <v>94</v>
      </c>
      <c r="C86" s="58"/>
      <c r="D86" s="58"/>
      <c r="E86" s="27">
        <v>5</v>
      </c>
      <c r="F86" s="32">
        <f t="shared" si="11"/>
        <v>5000</v>
      </c>
      <c r="G86" s="27">
        <v>12</v>
      </c>
      <c r="H86" s="32">
        <f t="shared" si="14"/>
        <v>60000</v>
      </c>
    </row>
    <row r="87" spans="1:8" x14ac:dyDescent="0.25">
      <c r="A87" s="7">
        <v>12</v>
      </c>
      <c r="B87" s="58" t="s">
        <v>96</v>
      </c>
      <c r="C87" s="58"/>
      <c r="D87" s="58"/>
      <c r="E87" s="27">
        <v>1</v>
      </c>
      <c r="F87" s="32">
        <f t="shared" si="11"/>
        <v>1000</v>
      </c>
      <c r="G87" s="27">
        <v>12</v>
      </c>
      <c r="H87" s="32">
        <f t="shared" si="14"/>
        <v>12000</v>
      </c>
    </row>
    <row r="88" spans="1:8" x14ac:dyDescent="0.25">
      <c r="A88" s="7">
        <v>13</v>
      </c>
      <c r="B88" s="51" t="s">
        <v>46</v>
      </c>
      <c r="C88" s="51"/>
      <c r="D88" s="51"/>
      <c r="E88" s="27">
        <v>3</v>
      </c>
      <c r="F88" s="32">
        <f t="shared" ref="F88:F100" si="15">E88*1000</f>
        <v>3000</v>
      </c>
      <c r="G88" s="27">
        <v>12</v>
      </c>
      <c r="H88" s="32">
        <f t="shared" si="14"/>
        <v>36000</v>
      </c>
    </row>
    <row r="89" spans="1:8" x14ac:dyDescent="0.25">
      <c r="A89" s="7">
        <v>14</v>
      </c>
      <c r="B89" s="51" t="s">
        <v>38</v>
      </c>
      <c r="C89" s="51"/>
      <c r="D89" s="51"/>
      <c r="E89" s="27">
        <v>2</v>
      </c>
      <c r="F89" s="32">
        <f t="shared" si="15"/>
        <v>2000</v>
      </c>
      <c r="G89" s="27">
        <v>12</v>
      </c>
      <c r="H89" s="32">
        <f t="shared" si="14"/>
        <v>24000</v>
      </c>
    </row>
    <row r="90" spans="1:8" x14ac:dyDescent="0.25">
      <c r="A90" s="7">
        <v>15</v>
      </c>
      <c r="B90" s="51" t="s">
        <v>40</v>
      </c>
      <c r="C90" s="51"/>
      <c r="D90" s="51"/>
      <c r="E90" s="27">
        <v>1</v>
      </c>
      <c r="F90" s="32">
        <f t="shared" si="15"/>
        <v>1000</v>
      </c>
      <c r="G90" s="27">
        <v>12</v>
      </c>
      <c r="H90" s="32">
        <f t="shared" si="14"/>
        <v>12000</v>
      </c>
    </row>
    <row r="91" spans="1:8" x14ac:dyDescent="0.25">
      <c r="A91" s="7">
        <v>16</v>
      </c>
      <c r="B91" s="51" t="s">
        <v>75</v>
      </c>
      <c r="C91" s="51"/>
      <c r="D91" s="51"/>
      <c r="E91" s="27">
        <v>1</v>
      </c>
      <c r="F91" s="32">
        <f t="shared" si="15"/>
        <v>1000</v>
      </c>
      <c r="G91" s="27">
        <v>12</v>
      </c>
      <c r="H91" s="32">
        <f t="shared" si="14"/>
        <v>12000</v>
      </c>
    </row>
    <row r="92" spans="1:8" x14ac:dyDescent="0.25">
      <c r="A92" s="7">
        <v>17</v>
      </c>
      <c r="B92" s="51" t="s">
        <v>76</v>
      </c>
      <c r="C92" s="51"/>
      <c r="D92" s="51"/>
      <c r="E92" s="27">
        <v>1</v>
      </c>
      <c r="F92" s="32">
        <f t="shared" si="15"/>
        <v>1000</v>
      </c>
      <c r="G92" s="27">
        <v>12</v>
      </c>
      <c r="H92" s="32">
        <f t="shared" si="14"/>
        <v>12000</v>
      </c>
    </row>
    <row r="93" spans="1:8" ht="15.75" customHeight="1" x14ac:dyDescent="0.25">
      <c r="A93" s="7">
        <v>18</v>
      </c>
      <c r="B93" s="51" t="s">
        <v>39</v>
      </c>
      <c r="C93" s="51"/>
      <c r="D93" s="51"/>
      <c r="E93" s="27">
        <v>1</v>
      </c>
      <c r="F93" s="32">
        <f t="shared" si="15"/>
        <v>1000</v>
      </c>
      <c r="G93" s="27">
        <v>12</v>
      </c>
      <c r="H93" s="32">
        <f t="shared" si="14"/>
        <v>12000</v>
      </c>
    </row>
    <row r="94" spans="1:8" ht="15.75" customHeight="1" x14ac:dyDescent="0.25">
      <c r="A94" s="7">
        <v>19</v>
      </c>
      <c r="B94" s="51" t="s">
        <v>102</v>
      </c>
      <c r="C94" s="51"/>
      <c r="D94" s="51"/>
      <c r="E94" s="27">
        <v>2</v>
      </c>
      <c r="F94" s="32">
        <f t="shared" si="15"/>
        <v>2000</v>
      </c>
      <c r="G94" s="27">
        <v>12</v>
      </c>
      <c r="H94" s="32">
        <f t="shared" si="14"/>
        <v>24000</v>
      </c>
    </row>
    <row r="95" spans="1:8" ht="15.75" customHeight="1" x14ac:dyDescent="0.25">
      <c r="A95" s="7">
        <v>20</v>
      </c>
      <c r="B95" s="51" t="s">
        <v>106</v>
      </c>
      <c r="C95" s="51"/>
      <c r="D95" s="51"/>
      <c r="E95" s="27">
        <v>1</v>
      </c>
      <c r="F95" s="32">
        <f t="shared" si="15"/>
        <v>1000</v>
      </c>
      <c r="G95" s="27">
        <v>12</v>
      </c>
      <c r="H95" s="32">
        <f t="shared" si="14"/>
        <v>12000</v>
      </c>
    </row>
    <row r="96" spans="1:8" ht="15.75" customHeight="1" x14ac:dyDescent="0.25">
      <c r="A96" s="7">
        <v>21</v>
      </c>
      <c r="B96" s="51" t="s">
        <v>77</v>
      </c>
      <c r="C96" s="51"/>
      <c r="D96" s="51"/>
      <c r="E96" s="27">
        <v>1</v>
      </c>
      <c r="F96" s="32">
        <f t="shared" si="15"/>
        <v>1000</v>
      </c>
      <c r="G96" s="27">
        <v>12</v>
      </c>
      <c r="H96" s="32">
        <f t="shared" si="14"/>
        <v>12000</v>
      </c>
    </row>
    <row r="97" spans="1:8" ht="15.75" customHeight="1" x14ac:dyDescent="0.25">
      <c r="A97" s="7">
        <v>22</v>
      </c>
      <c r="B97" s="51" t="s">
        <v>78</v>
      </c>
      <c r="C97" s="51"/>
      <c r="D97" s="51"/>
      <c r="E97" s="27">
        <v>1</v>
      </c>
      <c r="F97" s="32">
        <f t="shared" si="15"/>
        <v>1000</v>
      </c>
      <c r="G97" s="27">
        <v>12</v>
      </c>
      <c r="H97" s="32">
        <f t="shared" si="14"/>
        <v>12000</v>
      </c>
    </row>
    <row r="98" spans="1:8" ht="15.75" customHeight="1" x14ac:dyDescent="0.25">
      <c r="A98" s="7">
        <v>23</v>
      </c>
      <c r="B98" s="51" t="s">
        <v>79</v>
      </c>
      <c r="C98" s="51"/>
      <c r="D98" s="51"/>
      <c r="E98" s="27">
        <v>1</v>
      </c>
      <c r="F98" s="32">
        <f t="shared" si="15"/>
        <v>1000</v>
      </c>
      <c r="G98" s="27">
        <v>12</v>
      </c>
      <c r="H98" s="32">
        <f t="shared" si="14"/>
        <v>12000</v>
      </c>
    </row>
    <row r="99" spans="1:8" ht="15.75" customHeight="1" x14ac:dyDescent="0.25">
      <c r="A99" s="7">
        <v>24</v>
      </c>
      <c r="B99" s="51" t="s">
        <v>80</v>
      </c>
      <c r="C99" s="51"/>
      <c r="D99" s="51"/>
      <c r="E99" s="27">
        <v>1</v>
      </c>
      <c r="F99" s="32">
        <f t="shared" si="15"/>
        <v>1000</v>
      </c>
      <c r="G99" s="27">
        <v>12</v>
      </c>
      <c r="H99" s="32">
        <f t="shared" si="14"/>
        <v>12000</v>
      </c>
    </row>
    <row r="100" spans="1:8" ht="14.25" customHeight="1" x14ac:dyDescent="0.25">
      <c r="A100" s="7">
        <v>25</v>
      </c>
      <c r="B100" s="52" t="s">
        <v>71</v>
      </c>
      <c r="C100" s="52"/>
      <c r="D100" s="52"/>
      <c r="E100" s="27">
        <v>4</v>
      </c>
      <c r="F100" s="32">
        <f t="shared" si="15"/>
        <v>4000</v>
      </c>
      <c r="G100" s="27">
        <v>12</v>
      </c>
      <c r="H100" s="32">
        <f t="shared" si="14"/>
        <v>48000</v>
      </c>
    </row>
    <row r="101" spans="1:8" ht="42" customHeight="1" x14ac:dyDescent="0.25">
      <c r="A101" s="33">
        <v>7</v>
      </c>
      <c r="B101" s="53" t="s">
        <v>109</v>
      </c>
      <c r="C101" s="54"/>
      <c r="D101" s="55"/>
      <c r="E101" s="27" t="s">
        <v>110</v>
      </c>
      <c r="F101" s="34" t="s">
        <v>110</v>
      </c>
      <c r="G101" s="27" t="s">
        <v>110</v>
      </c>
      <c r="H101" s="32">
        <v>448000</v>
      </c>
    </row>
    <row r="102" spans="1:8" ht="15" x14ac:dyDescent="0.25">
      <c r="A102" s="37" t="s">
        <v>70</v>
      </c>
      <c r="B102" s="37"/>
      <c r="C102" s="37"/>
      <c r="D102" s="37"/>
      <c r="E102" s="47">
        <f>E104</f>
        <v>3</v>
      </c>
      <c r="F102" s="39">
        <f>E104*1000</f>
        <v>3000</v>
      </c>
      <c r="G102" s="47">
        <v>12</v>
      </c>
      <c r="H102" s="39">
        <f t="shared" si="14"/>
        <v>36000</v>
      </c>
    </row>
    <row r="103" spans="1:8" ht="15" x14ac:dyDescent="0.25">
      <c r="A103" s="15" t="s">
        <v>14</v>
      </c>
      <c r="B103" s="1" t="s">
        <v>66</v>
      </c>
      <c r="C103" s="1" t="s">
        <v>67</v>
      </c>
      <c r="D103" s="1" t="s">
        <v>68</v>
      </c>
      <c r="E103" s="47"/>
      <c r="F103" s="39"/>
      <c r="G103" s="47"/>
      <c r="H103" s="39"/>
    </row>
    <row r="104" spans="1:8" x14ac:dyDescent="0.25">
      <c r="A104" s="9">
        <v>1</v>
      </c>
      <c r="B104" s="35" t="s">
        <v>18</v>
      </c>
      <c r="C104" s="35"/>
      <c r="D104" s="35"/>
      <c r="E104" s="28">
        <v>3</v>
      </c>
      <c r="F104" s="32">
        <f t="shared" ref="F104" si="16">E104*1000</f>
        <v>3000</v>
      </c>
      <c r="G104" s="27">
        <v>12</v>
      </c>
      <c r="H104" s="32">
        <f>G104*F104</f>
        <v>36000</v>
      </c>
    </row>
    <row r="105" spans="1:8" x14ac:dyDescent="0.25">
      <c r="A105" s="50" t="s">
        <v>49</v>
      </c>
      <c r="B105" s="50"/>
      <c r="C105" s="50"/>
      <c r="D105" s="50"/>
      <c r="E105" s="26">
        <f>E12+E21+E27+E43+E49+E104</f>
        <v>201</v>
      </c>
      <c r="F105" s="31">
        <f>F12+F21+F27+F43+F49+F102</f>
        <v>201000</v>
      </c>
      <c r="G105" s="26">
        <v>12</v>
      </c>
      <c r="H105" s="31">
        <f>H102+H49+H27+H21+H12+H43</f>
        <v>2860000</v>
      </c>
    </row>
    <row r="106" spans="1:8" x14ac:dyDescent="0.25">
      <c r="A106" s="21"/>
      <c r="B106" s="4"/>
      <c r="C106" s="4"/>
      <c r="D106" s="4"/>
      <c r="E106" s="29"/>
      <c r="F106" s="8"/>
      <c r="G106" s="13"/>
      <c r="H106" s="8"/>
    </row>
    <row r="107" spans="1:8" x14ac:dyDescent="0.25">
      <c r="A107" s="21"/>
      <c r="B107" s="4"/>
      <c r="C107" s="4"/>
      <c r="D107" s="4"/>
      <c r="E107" s="29"/>
      <c r="F107" s="8"/>
      <c r="G107" s="8"/>
      <c r="H107" s="8"/>
    </row>
    <row r="108" spans="1:8" ht="18.75" customHeight="1" x14ac:dyDescent="0.3">
      <c r="B108" s="56" t="s">
        <v>83</v>
      </c>
      <c r="C108" s="56"/>
      <c r="D108" s="56"/>
      <c r="E108" s="56"/>
      <c r="F108" s="56"/>
      <c r="G108" s="56"/>
      <c r="H108" s="56"/>
    </row>
    <row r="109" spans="1:8" ht="18.75" x14ac:dyDescent="0.3">
      <c r="D109" s="3"/>
      <c r="E109" s="30"/>
      <c r="F109" s="3"/>
      <c r="G109" s="14"/>
    </row>
    <row r="110" spans="1:8" ht="18.75" customHeight="1" x14ac:dyDescent="0.3">
      <c r="D110" s="56" t="s">
        <v>9</v>
      </c>
      <c r="E110" s="56"/>
      <c r="F110" s="56"/>
      <c r="G110" s="56"/>
      <c r="H110" s="56"/>
    </row>
  </sheetData>
  <mergeCells count="128">
    <mergeCell ref="B47:D47"/>
    <mergeCell ref="B48:D48"/>
    <mergeCell ref="B35:D35"/>
    <mergeCell ref="B36:D36"/>
    <mergeCell ref="B34:D34"/>
    <mergeCell ref="B94:D94"/>
    <mergeCell ref="B74:D74"/>
    <mergeCell ref="B56:D56"/>
    <mergeCell ref="B78:D78"/>
    <mergeCell ref="B62:D62"/>
    <mergeCell ref="B79:D79"/>
    <mergeCell ref="B37:D37"/>
    <mergeCell ref="B38:D38"/>
    <mergeCell ref="B67:D67"/>
    <mergeCell ref="B86:D86"/>
    <mergeCell ref="B39:D39"/>
    <mergeCell ref="B40:D40"/>
    <mergeCell ref="B69:D69"/>
    <mergeCell ref="B70:D70"/>
    <mergeCell ref="B71:D71"/>
    <mergeCell ref="B66:D66"/>
    <mergeCell ref="B68:D68"/>
    <mergeCell ref="A43:D43"/>
    <mergeCell ref="B53:D53"/>
    <mergeCell ref="B108:H108"/>
    <mergeCell ref="D110:H110"/>
    <mergeCell ref="A6:H6"/>
    <mergeCell ref="B100:D100"/>
    <mergeCell ref="A102:D102"/>
    <mergeCell ref="E102:E103"/>
    <mergeCell ref="F102:F103"/>
    <mergeCell ref="G102:G103"/>
    <mergeCell ref="H102:H103"/>
    <mergeCell ref="B89:D89"/>
    <mergeCell ref="B93:D93"/>
    <mergeCell ref="B84:D84"/>
    <mergeCell ref="B85:D85"/>
    <mergeCell ref="B88:D88"/>
    <mergeCell ref="B81:D81"/>
    <mergeCell ref="B82:D82"/>
    <mergeCell ref="B83:D83"/>
    <mergeCell ref="B80:D80"/>
    <mergeCell ref="B75:D75"/>
    <mergeCell ref="B76:D76"/>
    <mergeCell ref="B77:D77"/>
    <mergeCell ref="B72:D72"/>
    <mergeCell ref="B73:D73"/>
    <mergeCell ref="B87:D87"/>
    <mergeCell ref="B55:D55"/>
    <mergeCell ref="B57:D57"/>
    <mergeCell ref="B54:D54"/>
    <mergeCell ref="B60:D60"/>
    <mergeCell ref="B95:D95"/>
    <mergeCell ref="B51:D51"/>
    <mergeCell ref="B101:D101"/>
    <mergeCell ref="A105:D105"/>
    <mergeCell ref="E49:E50"/>
    <mergeCell ref="F49:F50"/>
    <mergeCell ref="G49:G50"/>
    <mergeCell ref="H49:H50"/>
    <mergeCell ref="F21:F22"/>
    <mergeCell ref="G21:G22"/>
    <mergeCell ref="H21:H22"/>
    <mergeCell ref="E21:E22"/>
    <mergeCell ref="B104:D104"/>
    <mergeCell ref="B52:D52"/>
    <mergeCell ref="A49:D49"/>
    <mergeCell ref="B92:D92"/>
    <mergeCell ref="B96:D96"/>
    <mergeCell ref="B97:D97"/>
    <mergeCell ref="B98:D98"/>
    <mergeCell ref="B99:D99"/>
    <mergeCell ref="B90:D90"/>
    <mergeCell ref="B91:D91"/>
    <mergeCell ref="B64:D64"/>
    <mergeCell ref="B65:D65"/>
    <mergeCell ref="B59:D59"/>
    <mergeCell ref="B61:D61"/>
    <mergeCell ref="B63:D63"/>
    <mergeCell ref="B58:D58"/>
    <mergeCell ref="F27:F28"/>
    <mergeCell ref="G27:G28"/>
    <mergeCell ref="H27:H28"/>
    <mergeCell ref="A27:D27"/>
    <mergeCell ref="E27:E28"/>
    <mergeCell ref="B31:D31"/>
    <mergeCell ref="E43:E44"/>
    <mergeCell ref="F43:F44"/>
    <mergeCell ref="G43:G44"/>
    <mergeCell ref="H43:H44"/>
    <mergeCell ref="B41:D41"/>
    <mergeCell ref="B42:D42"/>
    <mergeCell ref="B33:D33"/>
    <mergeCell ref="E1:H1"/>
    <mergeCell ref="E2:H2"/>
    <mergeCell ref="E3:H3"/>
    <mergeCell ref="B1:D1"/>
    <mergeCell ref="B2:D2"/>
    <mergeCell ref="B3:D3"/>
    <mergeCell ref="A11:B11"/>
    <mergeCell ref="A12:D12"/>
    <mergeCell ref="E12:E13"/>
    <mergeCell ref="F12:F13"/>
    <mergeCell ref="G12:G13"/>
    <mergeCell ref="B45:D45"/>
    <mergeCell ref="B46:D46"/>
    <mergeCell ref="B26:D26"/>
    <mergeCell ref="B23:D23"/>
    <mergeCell ref="A21:D21"/>
    <mergeCell ref="B25:D25"/>
    <mergeCell ref="B32:D32"/>
    <mergeCell ref="H12:H13"/>
    <mergeCell ref="A9:D9"/>
    <mergeCell ref="E9:E10"/>
    <mergeCell ref="F9:F10"/>
    <mergeCell ref="G9:G10"/>
    <mergeCell ref="H9:H10"/>
    <mergeCell ref="A10:B10"/>
    <mergeCell ref="B14:D14"/>
    <mergeCell ref="B15:D15"/>
    <mergeCell ref="B16:D16"/>
    <mergeCell ref="B17:D17"/>
    <mergeCell ref="B18:D18"/>
    <mergeCell ref="B19:D19"/>
    <mergeCell ref="B20:D20"/>
    <mergeCell ref="B29:D29"/>
    <mergeCell ref="B30:D30"/>
    <mergeCell ref="B24:D24"/>
  </mergeCells>
  <pageMargins left="1" right="1" top="1" bottom="1" header="0.5" footer="0.5"/>
  <pageSetup paperSize="9" scale="76" fitToHeight="0" orientation="portrait" r:id="rId1"/>
  <headerFooter>
    <oddFooter>&amp;C&amp;P</oddFooter>
  </headerFooter>
  <ignoredErrors>
    <ignoredError sqref="B44:D44 B103:D103 G11 B13:D13 B22:D22 B28:D28 B50:D50" numberStoredAsText="1"/>
    <ignoredError sqref="G19 F33:G33 F24:G24 F100:G100 F77:G77 G41 F61:G61 F85:G85 F66:G66 F44:H44 F93:G93 F73:G73 F50:H50 F28:H28 F30:G30 F105:G105 F103:H103 G102 G63 G49 F55:G55 G51 G27 G29 G32 F42:G42 G43 F46:G46 G45 F52:G52 F53:G53 F54:G54 G58 F59:G59 F60:G60 F64:G64 G65 G68 F69:G69 F70:G70 F71:G71 F72:G72 G75 F76:G76 F80:G80 F81:G81 F82:G82 F83:G83 F84:G84 F88:G88 F89:G89 F90:G90 F91:G91 F92:G92 F96:G96 F97:G97 F98:G98 F99:G99 F104:G10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anexa nr.36</vt:lpstr>
      <vt:lpstr>'anexa nr.36'!Заголовки_для_печати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Untila Olga</dc:creator>
  <cp:lastModifiedBy>Galina Semeniuc</cp:lastModifiedBy>
  <cp:lastPrinted>2021-12-16T15:09:07Z</cp:lastPrinted>
  <dcterms:created xsi:type="dcterms:W3CDTF">2021-01-22T14:28:02Z</dcterms:created>
  <dcterms:modified xsi:type="dcterms:W3CDTF">2021-12-16T15:13:17Z</dcterms:modified>
</cp:coreProperties>
</file>