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!1____SEF_DGF\BUGET 2022\Lectura II 2022 _08.12..2021\"/>
    </mc:Choice>
  </mc:AlternateContent>
  <bookViews>
    <workbookView xWindow="0" yWindow="0" windowWidth="28800" windowHeight="10800"/>
  </bookViews>
  <sheets>
    <sheet name="anexa37 " sheetId="1" r:id="rId1"/>
  </sheets>
  <definedNames>
    <definedName name="_xlnm.Print_Titles" localSheetId="0">'anexa37 '!$8:$10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3" i="1" l="1"/>
  <c r="E174" i="1" l="1"/>
  <c r="E173" i="1" s="1"/>
  <c r="E96" i="1"/>
  <c r="F164" i="1"/>
  <c r="H164" i="1" s="1"/>
  <c r="F165" i="1"/>
  <c r="H165" i="1" s="1"/>
  <c r="F166" i="1"/>
  <c r="H166" i="1" s="1"/>
  <c r="F167" i="1"/>
  <c r="H167" i="1" s="1"/>
  <c r="F168" i="1"/>
  <c r="H168" i="1" s="1"/>
  <c r="F169" i="1"/>
  <c r="H169" i="1" s="1"/>
  <c r="F170" i="1"/>
  <c r="H170" i="1" s="1"/>
  <c r="F171" i="1"/>
  <c r="H171" i="1"/>
  <c r="E111" i="1"/>
  <c r="E102" i="1"/>
  <c r="E85" i="1"/>
  <c r="F80" i="1"/>
  <c r="H80" i="1" s="1"/>
  <c r="F81" i="1"/>
  <c r="H81" i="1" s="1"/>
  <c r="F82" i="1"/>
  <c r="H82" i="1" s="1"/>
  <c r="E74" i="1"/>
  <c r="F75" i="1"/>
  <c r="H75" i="1" s="1"/>
  <c r="E45" i="1"/>
  <c r="F38" i="1"/>
  <c r="E37" i="1"/>
  <c r="E30" i="1"/>
  <c r="H38" i="1" l="1"/>
  <c r="F175" i="1"/>
  <c r="E106" i="1"/>
  <c r="E83" i="1" s="1"/>
  <c r="H175" i="1" l="1"/>
  <c r="F174" i="1"/>
  <c r="F173" i="1" s="1"/>
  <c r="F139" i="1"/>
  <c r="H139" i="1" s="1"/>
  <c r="F140" i="1"/>
  <c r="H140" i="1" s="1"/>
  <c r="F141" i="1"/>
  <c r="H141" i="1" s="1"/>
  <c r="F142" i="1"/>
  <c r="H142" i="1" s="1"/>
  <c r="F143" i="1"/>
  <c r="H143" i="1" s="1"/>
  <c r="F144" i="1"/>
  <c r="H144" i="1" s="1"/>
  <c r="F145" i="1"/>
  <c r="H145" i="1" s="1"/>
  <c r="F146" i="1"/>
  <c r="H146" i="1" s="1"/>
  <c r="F147" i="1"/>
  <c r="H147" i="1" s="1"/>
  <c r="F148" i="1"/>
  <c r="H148" i="1" s="1"/>
  <c r="F149" i="1"/>
  <c r="H149" i="1" s="1"/>
  <c r="F150" i="1"/>
  <c r="H150" i="1" s="1"/>
  <c r="F151" i="1"/>
  <c r="H151" i="1" s="1"/>
  <c r="F152" i="1"/>
  <c r="H152" i="1" s="1"/>
  <c r="F153" i="1"/>
  <c r="H153" i="1" s="1"/>
  <c r="F154" i="1"/>
  <c r="H154" i="1" s="1"/>
  <c r="F155" i="1"/>
  <c r="H155" i="1" s="1"/>
  <c r="F156" i="1"/>
  <c r="H156" i="1" s="1"/>
  <c r="F157" i="1"/>
  <c r="H157" i="1" s="1"/>
  <c r="F158" i="1"/>
  <c r="H158" i="1" s="1"/>
  <c r="F159" i="1"/>
  <c r="H159" i="1" s="1"/>
  <c r="F160" i="1"/>
  <c r="H160" i="1" s="1"/>
  <c r="F161" i="1"/>
  <c r="H161" i="1" s="1"/>
  <c r="F162" i="1"/>
  <c r="H162" i="1" s="1"/>
  <c r="F163" i="1"/>
  <c r="H163" i="1" s="1"/>
  <c r="F138" i="1"/>
  <c r="H138" i="1" s="1"/>
  <c r="F137" i="1"/>
  <c r="H137" i="1" s="1"/>
  <c r="F136" i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F110" i="1"/>
  <c r="H110" i="1" s="1"/>
  <c r="F109" i="1"/>
  <c r="H109" i="1" s="1"/>
  <c r="F108" i="1"/>
  <c r="H108" i="1" s="1"/>
  <c r="F107" i="1"/>
  <c r="F105" i="1"/>
  <c r="H105" i="1" s="1"/>
  <c r="F104" i="1"/>
  <c r="H104" i="1" s="1"/>
  <c r="F103" i="1"/>
  <c r="F101" i="1"/>
  <c r="H101" i="1" s="1"/>
  <c r="F100" i="1"/>
  <c r="H100" i="1" s="1"/>
  <c r="F99" i="1"/>
  <c r="H99" i="1" s="1"/>
  <c r="F98" i="1"/>
  <c r="H98" i="1" s="1"/>
  <c r="F97" i="1"/>
  <c r="F92" i="1"/>
  <c r="H92" i="1" s="1"/>
  <c r="F93" i="1"/>
  <c r="H93" i="1" s="1"/>
  <c r="F94" i="1"/>
  <c r="H94" i="1" s="1"/>
  <c r="F95" i="1"/>
  <c r="H95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E53" i="1"/>
  <c r="F60" i="1"/>
  <c r="H60" i="1" s="1"/>
  <c r="F57" i="1"/>
  <c r="H57" i="1" s="1"/>
  <c r="F58" i="1"/>
  <c r="H58" i="1" s="1"/>
  <c r="F59" i="1"/>
  <c r="H59" i="1" s="1"/>
  <c r="F56" i="1"/>
  <c r="H56" i="1" s="1"/>
  <c r="F55" i="1"/>
  <c r="H55" i="1" s="1"/>
  <c r="F54" i="1"/>
  <c r="H54" i="1" s="1"/>
  <c r="F72" i="1"/>
  <c r="H72" i="1" s="1"/>
  <c r="F73" i="1"/>
  <c r="H73" i="1" s="1"/>
  <c r="F71" i="1"/>
  <c r="H71" i="1" s="1"/>
  <c r="F70" i="1"/>
  <c r="F69" i="1"/>
  <c r="H69" i="1" s="1"/>
  <c r="E68" i="1"/>
  <c r="F77" i="1"/>
  <c r="H77" i="1" s="1"/>
  <c r="F76" i="1"/>
  <c r="E64" i="1"/>
  <c r="F67" i="1"/>
  <c r="H67" i="1" s="1"/>
  <c r="F66" i="1"/>
  <c r="H66" i="1" s="1"/>
  <c r="F65" i="1"/>
  <c r="H65" i="1" s="1"/>
  <c r="F63" i="1"/>
  <c r="H63" i="1" s="1"/>
  <c r="F62" i="1"/>
  <c r="E61" i="1"/>
  <c r="F42" i="1"/>
  <c r="H42" i="1" s="1"/>
  <c r="F41" i="1"/>
  <c r="H41" i="1" s="1"/>
  <c r="F40" i="1"/>
  <c r="H40" i="1" s="1"/>
  <c r="F39" i="1"/>
  <c r="F36" i="1"/>
  <c r="H36" i="1" s="1"/>
  <c r="E32" i="1"/>
  <c r="F35" i="1"/>
  <c r="H35" i="1" s="1"/>
  <c r="F34" i="1"/>
  <c r="H34" i="1" s="1"/>
  <c r="F33" i="1"/>
  <c r="H33" i="1" s="1"/>
  <c r="F31" i="1"/>
  <c r="E28" i="1"/>
  <c r="F29" i="1"/>
  <c r="H29" i="1" s="1"/>
  <c r="H28" i="1" s="1"/>
  <c r="F27" i="1"/>
  <c r="H27" i="1" s="1"/>
  <c r="F26" i="1"/>
  <c r="H26" i="1" s="1"/>
  <c r="F25" i="1"/>
  <c r="H25" i="1" s="1"/>
  <c r="E24" i="1"/>
  <c r="F20" i="1"/>
  <c r="H20" i="1" s="1"/>
  <c r="F21" i="1"/>
  <c r="H21" i="1" s="1"/>
  <c r="F19" i="1"/>
  <c r="H19" i="1" s="1"/>
  <c r="E18" i="1"/>
  <c r="E11" i="1" s="1"/>
  <c r="F13" i="1"/>
  <c r="F14" i="1"/>
  <c r="H14" i="1" s="1"/>
  <c r="F15" i="1"/>
  <c r="H15" i="1" s="1"/>
  <c r="F16" i="1"/>
  <c r="H16" i="1" s="1"/>
  <c r="F17" i="1"/>
  <c r="H17" i="1" s="1"/>
  <c r="F123" i="1" l="1"/>
  <c r="F102" i="1"/>
  <c r="H174" i="1"/>
  <c r="H173" i="1" s="1"/>
  <c r="F96" i="1"/>
  <c r="F111" i="1"/>
  <c r="F85" i="1"/>
  <c r="H76" i="1"/>
  <c r="H74" i="1" s="1"/>
  <c r="F74" i="1"/>
  <c r="H46" i="1"/>
  <c r="H45" i="1" s="1"/>
  <c r="F45" i="1"/>
  <c r="F37" i="1"/>
  <c r="H31" i="1"/>
  <c r="H30" i="1" s="1"/>
  <c r="F30" i="1"/>
  <c r="H13" i="1"/>
  <c r="E43" i="1"/>
  <c r="E78" i="1"/>
  <c r="H112" i="1"/>
  <c r="H111" i="1" s="1"/>
  <c r="H107" i="1"/>
  <c r="H106" i="1" s="1"/>
  <c r="F106" i="1"/>
  <c r="H103" i="1"/>
  <c r="H102" i="1" s="1"/>
  <c r="H97" i="1"/>
  <c r="H96" i="1" s="1"/>
  <c r="H86" i="1"/>
  <c r="H85" i="1" s="1"/>
  <c r="H124" i="1"/>
  <c r="H123" i="1" s="1"/>
  <c r="E22" i="1"/>
  <c r="E176" i="1" s="1"/>
  <c r="F61" i="1"/>
  <c r="H18" i="1"/>
  <c r="H64" i="1"/>
  <c r="H53" i="1"/>
  <c r="F64" i="1"/>
  <c r="F53" i="1"/>
  <c r="F68" i="1"/>
  <c r="H70" i="1"/>
  <c r="H68" i="1" s="1"/>
  <c r="H62" i="1"/>
  <c r="H61" i="1" s="1"/>
  <c r="F18" i="1"/>
  <c r="F11" i="1" s="1"/>
  <c r="H39" i="1"/>
  <c r="H37" i="1" s="1"/>
  <c r="F32" i="1"/>
  <c r="H32" i="1"/>
  <c r="F28" i="1"/>
  <c r="H24" i="1"/>
  <c r="F24" i="1"/>
  <c r="H83" i="1" l="1"/>
  <c r="F83" i="1"/>
  <c r="F78" i="1"/>
  <c r="H11" i="1"/>
  <c r="F43" i="1"/>
  <c r="H43" i="1"/>
  <c r="H78" i="1"/>
  <c r="F22" i="1"/>
  <c r="H22" i="1"/>
  <c r="F176" i="1" l="1"/>
  <c r="H176" i="1"/>
</calcChain>
</file>

<file path=xl/sharedStrings.xml><?xml version="1.0" encoding="utf-8"?>
<sst xmlns="http://schemas.openxmlformats.org/spreadsheetml/2006/main" count="211" uniqueCount="178">
  <si>
    <t>Descriere</t>
  </si>
  <si>
    <t>Funcția F1-F3</t>
  </si>
  <si>
    <t>Subprogramul P1-P2</t>
  </si>
  <si>
    <t>Activitatea P3</t>
  </si>
  <si>
    <t>A</t>
  </si>
  <si>
    <t>B</t>
  </si>
  <si>
    <t>C</t>
  </si>
  <si>
    <t>0911</t>
  </si>
  <si>
    <t>8802</t>
  </si>
  <si>
    <t>Adrian TALMACI</t>
  </si>
  <si>
    <t>Nr. de persoane</t>
  </si>
  <si>
    <t>2</t>
  </si>
  <si>
    <t>D</t>
  </si>
  <si>
    <t>00199</t>
  </si>
  <si>
    <t>Nr.</t>
  </si>
  <si>
    <t>Învățământ preșcolar, total, inclusiv:</t>
  </si>
  <si>
    <t>Direcția educație, tineret și sport a sectorului Botanica</t>
  </si>
  <si>
    <t xml:space="preserve">Instituții cu drept de finanțare autonomă, inclusiv:  </t>
  </si>
  <si>
    <t xml:space="preserve">Șoala primară-grădinita ,,Ilie Fulga”            </t>
  </si>
  <si>
    <t>Direcția educație, tineret și sport a sectorului Buiucani</t>
  </si>
  <si>
    <t>Direcția educație, tineret și sport a sectorului Centru</t>
  </si>
  <si>
    <t>Direcția educație, tineret și sport a sectorului Ciocana</t>
  </si>
  <si>
    <t>Direcția educație, tineret și sport a sectorului Râșcani</t>
  </si>
  <si>
    <r>
      <t>3</t>
    </r>
    <r>
      <rPr>
        <sz val="10"/>
        <color indexed="8"/>
        <rFont val="Times New Roman"/>
        <family val="1"/>
        <charset val="204"/>
      </rPr>
      <t>=2 * col.1</t>
    </r>
  </si>
  <si>
    <t>Școala primară-grădiniță nr. 152 ,,Pas cu pas”</t>
  </si>
  <si>
    <t>Învățământ primar, total, inclusiv:</t>
  </si>
  <si>
    <t>0912</t>
  </si>
  <si>
    <t>8803</t>
  </si>
  <si>
    <t>00200</t>
  </si>
  <si>
    <r>
      <rPr>
        <sz val="11"/>
        <color indexed="8"/>
        <rFont val="Times New Roman"/>
        <family val="1"/>
        <charset val="204"/>
      </rPr>
      <t>1</t>
    </r>
    <r>
      <rPr>
        <sz val="9"/>
        <color indexed="8"/>
        <rFont val="Times New Roman"/>
        <family val="1"/>
        <charset val="204"/>
      </rPr>
      <t>=70,00 lei * col. D</t>
    </r>
  </si>
  <si>
    <t>Școala-grădiniță nr. 90</t>
  </si>
  <si>
    <t>Școala-grădiniță nr. 120</t>
  </si>
  <si>
    <t>Școala-grădiniță nr. 124</t>
  </si>
  <si>
    <t>Școala-grădiniță nr. 91 ,,Antonin Ursu”</t>
  </si>
  <si>
    <t>Școala primară-grădiniță nr. 226</t>
  </si>
  <si>
    <t>Școala primară nr. 82</t>
  </si>
  <si>
    <t>Școala primară nr. 95</t>
  </si>
  <si>
    <t>Școala primară nr. 83 ,,Grigore Vieru”</t>
  </si>
  <si>
    <t>Școala primară nr. 19 or. Vadul lui Vodă</t>
  </si>
  <si>
    <t xml:space="preserve">Șoala primară nr. 12 ,,Anatol Popovici”            </t>
  </si>
  <si>
    <t>Școala primară nr. 101</t>
  </si>
  <si>
    <t>0921</t>
  </si>
  <si>
    <t>8804</t>
  </si>
  <si>
    <t>00201</t>
  </si>
  <si>
    <t>Învățământ gimnazial, total, inclusiv:</t>
  </si>
  <si>
    <t>Învățământ special, total, inclusiv:</t>
  </si>
  <si>
    <t>8805</t>
  </si>
  <si>
    <t>00202</t>
  </si>
  <si>
    <t>Învățământ liceal, total, inclusiv:</t>
  </si>
  <si>
    <t>0922</t>
  </si>
  <si>
    <t>8806</t>
  </si>
  <si>
    <t>00203</t>
  </si>
  <si>
    <t>00358</t>
  </si>
  <si>
    <t xml:space="preserve">Liceul Teoretic cu profil sportiv nr.2                                                                                              </t>
  </si>
  <si>
    <t xml:space="preserve">Liceul Teoretic ,,Petru Movila”                                                                                               </t>
  </si>
  <si>
    <t xml:space="preserve">Liceul Teoretic ,,Universul”                                                                                                   </t>
  </si>
  <si>
    <t xml:space="preserve">Liceul Teoretic ,,Hiperion”                                                                                       </t>
  </si>
  <si>
    <t xml:space="preserve">Liceul Teoretic ,,Toader Bobuiog”                                                                        </t>
  </si>
  <si>
    <t xml:space="preserve">Liceul Teoretic ,,Grigore Vieru”                                                                        </t>
  </si>
  <si>
    <t>Liceul Teoretic ,,Gheorghe Asachi”</t>
  </si>
  <si>
    <t xml:space="preserve">Liceul Teoretic cu Profil de Arte ,,Mihail Berezovschi”                                                                        </t>
  </si>
  <si>
    <t>Liceul Teoretic ,,Nicolae Iorga”</t>
  </si>
  <si>
    <t>Liceul Teoretic ,,Vasile Vasilache”</t>
  </si>
  <si>
    <t>Liceul Teoretic ,,Alexei Mateevici”</t>
  </si>
  <si>
    <t>Liceul Teoretic ,,Dmitrie Cantemir”</t>
  </si>
  <si>
    <t>Liceul Teoretic ,,Gaudeamus”</t>
  </si>
  <si>
    <t>Liceul Teoretic ,,Academia Copiilor”</t>
  </si>
  <si>
    <t xml:space="preserve">Liceul Teoretic ,,Mircea Eliade”                                                                                               </t>
  </si>
  <si>
    <t xml:space="preserve">Liceul Teoretic ,,Spiru Haret”                                                                                                      </t>
  </si>
  <si>
    <t xml:space="preserve">Liceul Teoretic ,,Liviu Rebreanu”                                                                                              </t>
  </si>
  <si>
    <t xml:space="preserve">Liceul Teoretic ,,Tudor Vladimirescu”                                                                                          </t>
  </si>
  <si>
    <t xml:space="preserve">Liceul Teoretic ,,Traian”                                                                                                     </t>
  </si>
  <si>
    <t xml:space="preserve">Liceul Teoretic ,,Principesa Natalia Dadiani”                                                                                     </t>
  </si>
  <si>
    <t xml:space="preserve">Liceul Teoretic ,,Onisifor Ghibu”                                                                                                 </t>
  </si>
  <si>
    <t xml:space="preserve">Liceul Teoretic ,,Petru Rares”                                                                                                    </t>
  </si>
  <si>
    <t xml:space="preserve">Liceul Teoretic ,,Liviu Deleanu”                                                                                              </t>
  </si>
  <si>
    <t xml:space="preserve">Liceul Teoretic ,,Olimp”                                                                                                      </t>
  </si>
  <si>
    <t xml:space="preserve">Liceul Teoretic ,,Constantin Negruzzi”                                                                                                </t>
  </si>
  <si>
    <t xml:space="preserve">Liceul Teoretic ,,Minerva”                                                                                               </t>
  </si>
  <si>
    <t xml:space="preserve">Liceul Teoretic ,,Mihai Viteazu”                                                                                                   </t>
  </si>
  <si>
    <t xml:space="preserve">Liceul Teoretic ,,Alexandru Ioan Cuza”                                                                                        </t>
  </si>
  <si>
    <t xml:space="preserve">Liceul Teoretic seral nr. 2  </t>
  </si>
  <si>
    <t>Liceul seral nr. 1</t>
  </si>
  <si>
    <t>Liceul Tehnologic Resurse Educaționale și Trayning Tehnologic (ORT) ,,Beniamin Zeev Herțli”</t>
  </si>
  <si>
    <t>Liceul Teoretic ,,Nicolae Milescu-Spătaru”</t>
  </si>
  <si>
    <t xml:space="preserve">Liceul Teoretic cu Profil de Arte ,,Doina și Ion Aldea-Teodorovici”                                                       </t>
  </si>
  <si>
    <t xml:space="preserve">Liceul Teoretic ,,Budești”                                                                                  </t>
  </si>
  <si>
    <t>Liceul Teoretic ,,Nicolae Bălcescu”</t>
  </si>
  <si>
    <t xml:space="preserve">Liceul Teoretic ,,Alexandru cel Bun”                                                                           </t>
  </si>
  <si>
    <t xml:space="preserve">Liceul Teoretic ,,Ginta Latină”                                                                                            </t>
  </si>
  <si>
    <t xml:space="preserve">Liceul Teoretic ,,Ștefan cel Mare”                                                                                                </t>
  </si>
  <si>
    <t xml:space="preserve">Liceul Teoretic ,,Alexandr Pușkin”                                                                                           </t>
  </si>
  <si>
    <t>TOTAL GENERAL</t>
  </si>
  <si>
    <t xml:space="preserve">Liceul Teoretic ,,Mihai Eminescu”                                                                                               </t>
  </si>
  <si>
    <t xml:space="preserve">Liceul Teoretic ,,Elena Alistar”                                                                                               </t>
  </si>
  <si>
    <t xml:space="preserve">Liceul Teoretic ,,Bogdan Petriceicu Hasdeu”                                                                                               </t>
  </si>
  <si>
    <t xml:space="preserve">Liceul Teoretic ,,Mihail Grecu”                                                                                               </t>
  </si>
  <si>
    <t xml:space="preserve">Liceul Teoretic ,,Gloria”                                                                                               </t>
  </si>
  <si>
    <t xml:space="preserve">Liceul Teoretic ,,Pro Succes”                                                                                               </t>
  </si>
  <si>
    <t xml:space="preserve">Liceul Teoretic ,,Mircea cel Bătrân”                                                                                               </t>
  </si>
  <si>
    <t xml:space="preserve">Liceul Teoretic ,,Iulia Hasdeu                                                                                               </t>
  </si>
  <si>
    <t xml:space="preserve">Liceul Teoretic ,,Vasile Alecsandri”                                                                                               </t>
  </si>
  <si>
    <t xml:space="preserve">Liceul Teatral Orășenesc ,,Iurie Harmelin”                                                                                               </t>
  </si>
  <si>
    <t xml:space="preserve">Liceul Teoretic ,,Niciui Levițki”                                                                                               </t>
  </si>
  <si>
    <t xml:space="preserve">Liceul Teoretic ,,Nicolai Gogol”                                                                                               </t>
  </si>
  <si>
    <t xml:space="preserve">Liceul Teoretic ,,Dante Alighieri”                                                                                               </t>
  </si>
  <si>
    <t xml:space="preserve">Liceul Teoretic ,,Mihai Marinciuc”                                                                                               </t>
  </si>
  <si>
    <t xml:space="preserve">Liceul Teoretic ,,Antioh Cantemir”                                                                                               </t>
  </si>
  <si>
    <t xml:space="preserve">Liceul Teoretic ,,Titu Maiorescu”                                                                                               </t>
  </si>
  <si>
    <t xml:space="preserve">Liceul Teoretic ,,Constntin Sibirschi”                                                                                               </t>
  </si>
  <si>
    <t xml:space="preserve">Liceul Teoretic ,,Vasile Lupu”                                                                                               </t>
  </si>
  <si>
    <t xml:space="preserve">Liceul Teoretic ,,Dacia”                                                                                               </t>
  </si>
  <si>
    <t xml:space="preserve">Liceul Teoretic ,,Petru Zadnipru”                                                                                               </t>
  </si>
  <si>
    <t xml:space="preserve">Liceul Teoretic ,,Ștefan Vodă”                                                                                               </t>
  </si>
  <si>
    <t xml:space="preserve">Liceul Teoretic ,,Gheorghe Ghimpu”                                                                                               </t>
  </si>
  <si>
    <t xml:space="preserve">Liceul Teoretic ,,Natalia Gheorghiu”                                                                                               </t>
  </si>
  <si>
    <t xml:space="preserve">Liceul Teoretic ,,Lucian Blaga”                                                                                               </t>
  </si>
  <si>
    <t xml:space="preserve">Liceul Teoretic ,,Kiril și Metodiu”                                                                                               </t>
  </si>
  <si>
    <t xml:space="preserve">Liceul Teoretic ,,Alecu Russo”                                                                                               </t>
  </si>
  <si>
    <t xml:space="preserve">Liceul Teoretic  Bulgar ,,Vasil Levski”                                                                                               </t>
  </si>
  <si>
    <t xml:space="preserve">Liceul Teoretic Experimental ,,Waldorf”                                                                                               </t>
  </si>
  <si>
    <t xml:space="preserve">Liceul Teoretic ,,George Meniuc”                                                                                               </t>
  </si>
  <si>
    <t xml:space="preserve">Liceul Teoretic ,,Mihail Sadoveanu”                                                                                               </t>
  </si>
  <si>
    <t xml:space="preserve">Liceul Teoretic ,,Mihail Lomonosov”                                                                                               </t>
  </si>
  <si>
    <t xml:space="preserve">Liceul Teoretic ,,Miguel de Cervantes Saavedra”                                                                                               </t>
  </si>
  <si>
    <t xml:space="preserve">Liceul Teoretic  ,,George Călinescu”                                                                                               </t>
  </si>
  <si>
    <t>Gimnaziul ,,Galata”</t>
  </si>
  <si>
    <t>Gimnaziul ,,Nicolae Costin”</t>
  </si>
  <si>
    <t>Gimnaziul nr. 31</t>
  </si>
  <si>
    <t>Gimnaziul nr. 49</t>
  </si>
  <si>
    <t>Gimnaziul ,,Decebal”</t>
  </si>
  <si>
    <t>Gimnaziul nr. 67</t>
  </si>
  <si>
    <t>Gimnaziul nr. 68</t>
  </si>
  <si>
    <t>Gimnaziul nr. 102</t>
  </si>
  <si>
    <t>Gimnaziul nr. 86</t>
  </si>
  <si>
    <t>Gimnaziul ,,Durlești”</t>
  </si>
  <si>
    <t>Gimnaziul ,,Trușeni”</t>
  </si>
  <si>
    <t>Gimnaziul nr. 51</t>
  </si>
  <si>
    <t>Gimnaziul nr. 53</t>
  </si>
  <si>
    <t>Gimnaziul nr. 65</t>
  </si>
  <si>
    <t>Gimnaziul nr. 79</t>
  </si>
  <si>
    <t>Gimnaziul nr. 99</t>
  </si>
  <si>
    <t>Gimnaziul nr. 7</t>
  </si>
  <si>
    <t>Gimnaziul nr. 8</t>
  </si>
  <si>
    <t>Gimnaziul ,,Steliana Grama”</t>
  </si>
  <si>
    <t>Gimnaziul cu Profil Teatral ,,Ion Luca Caragiale”</t>
  </si>
  <si>
    <t>Gimnaziul nr. 77</t>
  </si>
  <si>
    <t>Gimnaziul nr. 42</t>
  </si>
  <si>
    <t>Gimnaziul ,,Dumitru Matcovschi”</t>
  </si>
  <si>
    <t>20</t>
  </si>
  <si>
    <t>16</t>
  </si>
  <si>
    <t>lei</t>
  </si>
  <si>
    <t>Gimnaziul ,,Taras Șevcenco”</t>
  </si>
  <si>
    <t>Liceul-Internat Municipal cu Profil Sportiv</t>
  </si>
  <si>
    <t>Liceul Teoretic ,,Mihail Kogălniceanu”</t>
  </si>
  <si>
    <r>
      <t xml:space="preserve">Numărul      </t>
    </r>
    <r>
      <rPr>
        <sz val="11"/>
        <color indexed="8"/>
        <rFont val="Times New Roman"/>
        <family val="1"/>
        <charset val="204"/>
      </rPr>
      <t>de luni compensate</t>
    </r>
  </si>
  <si>
    <r>
      <t xml:space="preserve">Suma lunară </t>
    </r>
    <r>
      <rPr>
        <sz val="11"/>
        <color indexed="8"/>
        <rFont val="Times New Roman"/>
        <family val="1"/>
        <charset val="204"/>
      </rPr>
      <t>aferentă acoperii necesarului de compensaţie</t>
    </r>
    <r>
      <rPr>
        <b/>
        <sz val="11"/>
        <color indexed="8"/>
        <rFont val="Times New Roman"/>
        <family val="1"/>
        <charset val="204"/>
      </rPr>
      <t xml:space="preserve"> </t>
    </r>
  </si>
  <si>
    <r>
      <t xml:space="preserve">Total 
</t>
    </r>
    <r>
      <rPr>
        <sz val="11"/>
        <color indexed="8"/>
        <rFont val="Times New Roman"/>
        <family val="1"/>
        <charset val="204"/>
      </rPr>
      <t>alocații bugetare          (sursa 0)</t>
    </r>
  </si>
  <si>
    <t>Școala primară-grădiniță nr. 88</t>
  </si>
  <si>
    <t>Gimnaziul nr. 74 ,,Tohatin”</t>
  </si>
  <si>
    <t>Complexul educațional Gimnaziul-grădiniță Cruzești</t>
  </si>
  <si>
    <t>14</t>
  </si>
  <si>
    <t>Complexul educațional ,,Hulboaca”</t>
  </si>
  <si>
    <t>Liceul Teoretic ,,Ion Creangă”</t>
  </si>
  <si>
    <t>Liceul Teoretic ,,Matei Basarab”</t>
  </si>
  <si>
    <t>Liceul Teoretic ,,Nicolae Sulac”</t>
  </si>
  <si>
    <t>Liceul Teoretic ,,Grătiești”</t>
  </si>
  <si>
    <t>Liceul Teoretic ,,Dragoș Vodă”</t>
  </si>
  <si>
    <t>Liceul Teoretic ,,Mihail Koțiubinski”</t>
  </si>
  <si>
    <t>Liceul Teoretic ,,Anton Cehov”</t>
  </si>
  <si>
    <t>Liceul Teoretic ,,Rambam”ORT</t>
  </si>
  <si>
    <t>Mijloace centralizate cu destinație specială pentru compensarea lunară a călătoriei în transportul personalului din instituțiile de învățământ</t>
  </si>
  <si>
    <t xml:space="preserve">Complex educațional ,,Ilie Fulga”            </t>
  </si>
  <si>
    <t>Anexa nr. 37</t>
  </si>
  <si>
    <t>Volumul 
 de mijloacelor financiare destinate acordării compensațiilor bănești anuale, în mărime de 70,00 lei lunar, pentru călătoria în transportul public  urban a cadrelor didactice  din instituțiile de învățământ municipale, pentru anul 2022</t>
  </si>
  <si>
    <t>la decizia Consiliului Municipal Chișinău</t>
  </si>
  <si>
    <t>nr.____ _____ din___________ 2021</t>
  </si>
  <si>
    <t>SECRETAR INTERIMAR AL CONSILIULUI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</si>
</sst>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0000#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43" fontId="16" fillId="0" borderId="0" applyFont="0" applyFill="0" applyBorder="0" applyAlignment="0" applyProtection="0"/>
  </cellStyleXfs>
  <cellXfs count="69">
    <xf numFmtId="0" fontId="0" fillId="0" borderId="0" xfId="0"/>
    <xf numFmtId="49" fontId="5" fillId="0" borderId="1" xfId="1" applyNumberFormat="1" applyFont="1" applyBorder="1"/>
    <xf numFmtId="0" fontId="5" fillId="0" borderId="0" xfId="0" applyFont="1"/>
    <xf numFmtId="0" fontId="6" fillId="0" borderId="0" xfId="0" applyFont="1"/>
    <xf numFmtId="0" fontId="0" fillId="0" borderId="0" xfId="0" applyBorder="1"/>
    <xf numFmtId="49" fontId="5" fillId="0" borderId="0" xfId="1" applyNumberFormat="1" applyFont="1" applyBorder="1"/>
    <xf numFmtId="49" fontId="2" fillId="0" borderId="0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" fontId="2" fillId="0" borderId="0" xfId="1" applyNumberFormat="1" applyFont="1" applyBorder="1" applyAlignment="1">
      <alignment vertical="center" wrapText="1"/>
    </xf>
    <xf numFmtId="0" fontId="5" fillId="0" borderId="0" xfId="0" applyFont="1" applyAlignment="1">
      <alignment horizontal="right"/>
    </xf>
    <xf numFmtId="49" fontId="3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43" fontId="2" fillId="0" borderId="1" xfId="6" applyFont="1" applyBorder="1" applyAlignment="1">
      <alignment horizontal="right" vertical="center" wrapText="1"/>
    </xf>
    <xf numFmtId="43" fontId="3" fillId="0" borderId="1" xfId="6" applyFont="1" applyBorder="1" applyAlignment="1">
      <alignment horizontal="right" vertical="center" wrapText="1"/>
    </xf>
    <xf numFmtId="0" fontId="5" fillId="0" borderId="8" xfId="0" applyFont="1" applyBorder="1"/>
    <xf numFmtId="0" fontId="11" fillId="0" borderId="8" xfId="0" applyFont="1" applyBorder="1"/>
    <xf numFmtId="43" fontId="11" fillId="0" borderId="9" xfId="6" applyFont="1" applyBorder="1" applyAlignment="1">
      <alignment horizontal="right" vertical="center" wrapText="1"/>
    </xf>
    <xf numFmtId="43" fontId="2" fillId="0" borderId="9" xfId="6" applyFont="1" applyBorder="1" applyAlignment="1">
      <alignment horizontal="right" vertical="center" wrapText="1"/>
    </xf>
    <xf numFmtId="0" fontId="12" fillId="0" borderId="8" xfId="0" applyFont="1" applyFill="1" applyBorder="1"/>
    <xf numFmtId="43" fontId="5" fillId="0" borderId="9" xfId="6" applyFont="1" applyBorder="1" applyAlignment="1">
      <alignment horizontal="right" vertical="center" wrapText="1"/>
    </xf>
    <xf numFmtId="0" fontId="11" fillId="0" borderId="8" xfId="0" applyFont="1" applyFill="1" applyBorder="1"/>
    <xf numFmtId="0" fontId="12" fillId="0" borderId="8" xfId="0" applyFont="1" applyFill="1" applyBorder="1" applyAlignment="1">
      <alignment horizontal="center" vertical="center"/>
    </xf>
    <xf numFmtId="1" fontId="2" fillId="0" borderId="11" xfId="1" applyNumberFormat="1" applyFont="1" applyBorder="1" applyAlignment="1">
      <alignment horizontal="center" vertical="center" wrapText="1"/>
    </xf>
    <xf numFmtId="43" fontId="2" fillId="0" borderId="11" xfId="6" applyFont="1" applyBorder="1" applyAlignment="1">
      <alignment horizontal="right" vertical="center" wrapText="1"/>
    </xf>
    <xf numFmtId="43" fontId="2" fillId="0" borderId="12" xfId="6" applyFont="1" applyBorder="1" applyAlignment="1">
      <alignment horizontal="right" vertical="center" wrapText="1"/>
    </xf>
    <xf numFmtId="49" fontId="4" fillId="0" borderId="11" xfId="1" applyNumberFormat="1" applyFont="1" applyBorder="1" applyAlignment="1">
      <alignment horizontal="center" vertical="center"/>
    </xf>
    <xf numFmtId="49" fontId="13" fillId="2" borderId="11" xfId="2" applyNumberFormat="1" applyFont="1" applyFill="1" applyBorder="1" applyAlignment="1">
      <alignment horizontal="center" vertical="center" wrapText="1"/>
    </xf>
    <xf numFmtId="49" fontId="9" fillId="2" borderId="11" xfId="2" applyNumberFormat="1" applyFont="1" applyFill="1" applyBorder="1" applyAlignment="1">
      <alignment horizontal="center" vertical="center" wrapText="1"/>
    </xf>
    <xf numFmtId="164" fontId="9" fillId="2" borderId="12" xfId="2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left"/>
    </xf>
    <xf numFmtId="165" fontId="12" fillId="0" borderId="1" xfId="0" applyNumberFormat="1" applyFont="1" applyFill="1" applyBorder="1" applyAlignment="1">
      <alignment horizontal="left" wrapText="1"/>
    </xf>
    <xf numFmtId="49" fontId="12" fillId="0" borderId="1" xfId="0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 vertical="center"/>
    </xf>
    <xf numFmtId="49" fontId="12" fillId="0" borderId="1" xfId="0" applyNumberFormat="1" applyFont="1" applyBorder="1" applyAlignment="1"/>
    <xf numFmtId="0" fontId="11" fillId="0" borderId="1" xfId="1" applyFont="1" applyFill="1" applyBorder="1" applyAlignment="1">
      <alignment horizontal="left" wrapText="1"/>
    </xf>
    <xf numFmtId="0" fontId="11" fillId="0" borderId="1" xfId="1" applyFont="1" applyBorder="1" applyAlignment="1">
      <alignment horizontal="left" wrapText="1"/>
    </xf>
    <xf numFmtId="49" fontId="12" fillId="0" borderId="1" xfId="1" applyNumberFormat="1" applyFont="1" applyFill="1" applyBorder="1" applyAlignment="1">
      <alignment horizontal="left" wrapText="1"/>
    </xf>
    <xf numFmtId="0" fontId="11" fillId="0" borderId="8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43" fontId="2" fillId="0" borderId="9" xfId="6" applyFont="1" applyBorder="1" applyAlignment="1">
      <alignment horizontal="right" vertical="center" wrapText="1"/>
    </xf>
    <xf numFmtId="0" fontId="6" fillId="0" borderId="0" xfId="0" applyFont="1" applyAlignment="1">
      <alignment horizontal="right" wrapText="1"/>
    </xf>
    <xf numFmtId="43" fontId="2" fillId="0" borderId="1" xfId="6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10" fillId="2" borderId="6" xfId="2" applyFont="1" applyFill="1" applyBorder="1" applyAlignment="1">
      <alignment horizontal="center" vertical="center" textRotation="90" wrapText="1"/>
    </xf>
    <xf numFmtId="0" fontId="10" fillId="2" borderId="1" xfId="2" applyFont="1" applyFill="1" applyBorder="1" applyAlignment="1">
      <alignment horizontal="center" vertical="center" textRotation="90" wrapText="1"/>
    </xf>
    <xf numFmtId="164" fontId="10" fillId="2" borderId="6" xfId="2" applyNumberFormat="1" applyFont="1" applyFill="1" applyBorder="1" applyAlignment="1">
      <alignment horizontal="center" vertical="center" wrapText="1"/>
    </xf>
    <xf numFmtId="164" fontId="10" fillId="2" borderId="1" xfId="2" applyNumberFormat="1" applyFont="1" applyFill="1" applyBorder="1" applyAlignment="1">
      <alignment horizontal="center" vertical="center" wrapText="1"/>
    </xf>
    <xf numFmtId="164" fontId="10" fillId="2" borderId="7" xfId="2" applyNumberFormat="1" applyFont="1" applyFill="1" applyBorder="1" applyAlignment="1">
      <alignment horizontal="center" vertical="center" wrapText="1"/>
    </xf>
    <xf numFmtId="164" fontId="10" fillId="2" borderId="9" xfId="2" applyNumberFormat="1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 wrapText="1"/>
    </xf>
    <xf numFmtId="43" fontId="2" fillId="0" borderId="14" xfId="6" applyFont="1" applyBorder="1" applyAlignment="1">
      <alignment horizontal="right" vertical="center" wrapText="1"/>
    </xf>
    <xf numFmtId="1" fontId="2" fillId="0" borderId="14" xfId="1" applyNumberFormat="1" applyFont="1" applyBorder="1" applyAlignment="1">
      <alignment horizontal="center" vertical="center" wrapText="1"/>
    </xf>
    <xf numFmtId="43" fontId="2" fillId="0" borderId="15" xfId="6" applyFont="1" applyBorder="1" applyAlignment="1">
      <alignment horizontal="right" vertical="center" wrapText="1"/>
    </xf>
    <xf numFmtId="1" fontId="2" fillId="0" borderId="14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3" fillId="0" borderId="8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49" fontId="12" fillId="0" borderId="2" xfId="1" applyNumberFormat="1" applyFont="1" applyFill="1" applyBorder="1" applyAlignment="1">
      <alignment horizontal="left" wrapText="1"/>
    </xf>
    <xf numFmtId="49" fontId="12" fillId="0" borderId="3" xfId="1" applyNumberFormat="1" applyFont="1" applyFill="1" applyBorder="1" applyAlignment="1">
      <alignment horizontal="left" wrapText="1"/>
    </xf>
    <xf numFmtId="49" fontId="12" fillId="0" borderId="4" xfId="1" applyNumberFormat="1" applyFont="1" applyFill="1" applyBorder="1" applyAlignment="1">
      <alignment horizontal="left" wrapText="1"/>
    </xf>
  </cellXfs>
  <cellStyles count="7">
    <cellStyle name="Normal 2" xfId="1"/>
    <cellStyle name="Обычный" xfId="0" builtinId="0"/>
    <cellStyle name="Обычный 13" xfId="3"/>
    <cellStyle name="Обычный 14" xfId="4"/>
    <cellStyle name="Обычный 15" xfId="5"/>
    <cellStyle name="Обычный 2" xfId="2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tabSelected="1" topLeftCell="A95" zoomScaleNormal="100" workbookViewId="0">
      <selection activeCell="O175" sqref="O175"/>
    </sheetView>
  </sheetViews>
  <sheetFormatPr defaultRowHeight="15" x14ac:dyDescent="0.25"/>
  <cols>
    <col min="1" max="1" width="3.28515625" customWidth="1"/>
    <col min="2" max="2" width="14.7109375" customWidth="1"/>
    <col min="3" max="3" width="19.42578125" customWidth="1"/>
    <col min="4" max="4" width="15.5703125" customWidth="1"/>
    <col min="5" max="5" width="7.85546875" customWidth="1"/>
    <col min="6" max="6" width="14.42578125" customWidth="1"/>
    <col min="7" max="7" width="10.7109375" customWidth="1"/>
    <col min="8" max="8" width="15.42578125" customWidth="1"/>
  </cols>
  <sheetData>
    <row r="1" spans="1:8" ht="16.5" customHeight="1" x14ac:dyDescent="0.25">
      <c r="B1" s="43"/>
      <c r="C1" s="43"/>
      <c r="D1" s="43"/>
      <c r="E1" s="43" t="s">
        <v>173</v>
      </c>
      <c r="F1" s="43"/>
      <c r="G1" s="43"/>
      <c r="H1" s="43"/>
    </row>
    <row r="2" spans="1:8" ht="16.5" customHeight="1" x14ac:dyDescent="0.25">
      <c r="B2" s="43"/>
      <c r="C2" s="43"/>
      <c r="D2" s="43"/>
      <c r="E2" s="43" t="s">
        <v>175</v>
      </c>
      <c r="F2" s="43"/>
      <c r="G2" s="43"/>
      <c r="H2" s="43"/>
    </row>
    <row r="3" spans="1:8" ht="16.5" customHeight="1" x14ac:dyDescent="0.25">
      <c r="B3" s="43"/>
      <c r="C3" s="43"/>
      <c r="D3" s="43"/>
      <c r="E3" s="43" t="s">
        <v>176</v>
      </c>
      <c r="F3" s="43"/>
      <c r="G3" s="43"/>
      <c r="H3" s="43"/>
    </row>
    <row r="5" spans="1:8" ht="88.5" customHeight="1" x14ac:dyDescent="0.25">
      <c r="B5" s="50" t="s">
        <v>174</v>
      </c>
      <c r="C5" s="50"/>
      <c r="D5" s="50"/>
      <c r="E5" s="50"/>
      <c r="F5" s="50"/>
      <c r="G5" s="50"/>
      <c r="H5" s="50"/>
    </row>
    <row r="7" spans="1:8" ht="15.75" thickBot="1" x14ac:dyDescent="0.3">
      <c r="A7" s="2"/>
      <c r="B7" s="2"/>
      <c r="C7" s="2"/>
      <c r="D7" s="2"/>
      <c r="E7" s="2"/>
      <c r="F7" s="2"/>
      <c r="G7" s="2"/>
      <c r="H7" s="9" t="s">
        <v>151</v>
      </c>
    </row>
    <row r="8" spans="1:8" ht="85.5" customHeight="1" x14ac:dyDescent="0.25">
      <c r="A8" s="56" t="s">
        <v>0</v>
      </c>
      <c r="B8" s="57"/>
      <c r="C8" s="57"/>
      <c r="D8" s="57"/>
      <c r="E8" s="44" t="s">
        <v>10</v>
      </c>
      <c r="F8" s="46" t="s">
        <v>156</v>
      </c>
      <c r="G8" s="46" t="s">
        <v>155</v>
      </c>
      <c r="H8" s="48" t="s">
        <v>157</v>
      </c>
    </row>
    <row r="9" spans="1:8" ht="15" customHeight="1" x14ac:dyDescent="0.25">
      <c r="A9" s="58" t="s">
        <v>1</v>
      </c>
      <c r="B9" s="59"/>
      <c r="C9" s="10" t="s">
        <v>2</v>
      </c>
      <c r="D9" s="10" t="s">
        <v>3</v>
      </c>
      <c r="E9" s="45"/>
      <c r="F9" s="47"/>
      <c r="G9" s="47"/>
      <c r="H9" s="49"/>
    </row>
    <row r="10" spans="1:8" ht="21" customHeight="1" thickBot="1" x14ac:dyDescent="0.3">
      <c r="A10" s="60" t="s">
        <v>4</v>
      </c>
      <c r="B10" s="61"/>
      <c r="C10" s="25" t="s">
        <v>5</v>
      </c>
      <c r="D10" s="25" t="s">
        <v>6</v>
      </c>
      <c r="E10" s="25" t="s">
        <v>12</v>
      </c>
      <c r="F10" s="26" t="s">
        <v>29</v>
      </c>
      <c r="G10" s="27" t="s">
        <v>11</v>
      </c>
      <c r="H10" s="28" t="s">
        <v>23</v>
      </c>
    </row>
    <row r="11" spans="1:8" ht="15.75" customHeight="1" x14ac:dyDescent="0.25">
      <c r="A11" s="62" t="s">
        <v>15</v>
      </c>
      <c r="B11" s="63"/>
      <c r="C11" s="63"/>
      <c r="D11" s="63"/>
      <c r="E11" s="54">
        <f>E13+E14+E15+E16+E17+E18</f>
        <v>2909</v>
      </c>
      <c r="F11" s="51">
        <f>F13+F14+F15+F16+F17+F18</f>
        <v>203630</v>
      </c>
      <c r="G11" s="52">
        <v>12</v>
      </c>
      <c r="H11" s="53">
        <f>H13+H14+H15+H16+H17+H18</f>
        <v>2443560</v>
      </c>
    </row>
    <row r="12" spans="1:8" x14ac:dyDescent="0.25">
      <c r="A12" s="14" t="s">
        <v>14</v>
      </c>
      <c r="B12" s="1" t="s">
        <v>7</v>
      </c>
      <c r="C12" s="1" t="s">
        <v>8</v>
      </c>
      <c r="D12" s="1" t="s">
        <v>13</v>
      </c>
      <c r="E12" s="55"/>
      <c r="F12" s="42"/>
      <c r="G12" s="39"/>
      <c r="H12" s="40"/>
    </row>
    <row r="13" spans="1:8" ht="28.5" customHeight="1" x14ac:dyDescent="0.25">
      <c r="A13" s="15">
        <v>1</v>
      </c>
      <c r="B13" s="35" t="s">
        <v>16</v>
      </c>
      <c r="C13" s="35"/>
      <c r="D13" s="35"/>
      <c r="E13" s="11">
        <v>761</v>
      </c>
      <c r="F13" s="12">
        <f t="shared" ref="F13:F21" si="0">E13*70</f>
        <v>53270</v>
      </c>
      <c r="G13" s="11">
        <v>12</v>
      </c>
      <c r="H13" s="16">
        <f t="shared" ref="H13:H17" si="1">F13*G13</f>
        <v>639240</v>
      </c>
    </row>
    <row r="14" spans="1:8" ht="27" customHeight="1" x14ac:dyDescent="0.25">
      <c r="A14" s="15">
        <v>2</v>
      </c>
      <c r="B14" s="35" t="s">
        <v>19</v>
      </c>
      <c r="C14" s="35"/>
      <c r="D14" s="35"/>
      <c r="E14" s="11">
        <v>510</v>
      </c>
      <c r="F14" s="12">
        <f t="shared" si="0"/>
        <v>35700</v>
      </c>
      <c r="G14" s="11">
        <v>12</v>
      </c>
      <c r="H14" s="16">
        <f t="shared" si="1"/>
        <v>428400</v>
      </c>
    </row>
    <row r="15" spans="1:8" ht="27.75" customHeight="1" x14ac:dyDescent="0.25">
      <c r="A15" s="15">
        <v>3</v>
      </c>
      <c r="B15" s="35" t="s">
        <v>20</v>
      </c>
      <c r="C15" s="35"/>
      <c r="D15" s="35"/>
      <c r="E15" s="11">
        <v>460</v>
      </c>
      <c r="F15" s="12">
        <f t="shared" si="0"/>
        <v>32200</v>
      </c>
      <c r="G15" s="11">
        <v>12</v>
      </c>
      <c r="H15" s="16">
        <f t="shared" si="1"/>
        <v>386400</v>
      </c>
    </row>
    <row r="16" spans="1:8" ht="29.25" customHeight="1" x14ac:dyDescent="0.25">
      <c r="A16" s="15">
        <v>4</v>
      </c>
      <c r="B16" s="35" t="s">
        <v>21</v>
      </c>
      <c r="C16" s="35"/>
      <c r="D16" s="35"/>
      <c r="E16" s="11">
        <v>413</v>
      </c>
      <c r="F16" s="12">
        <f t="shared" si="0"/>
        <v>28910</v>
      </c>
      <c r="G16" s="11">
        <v>12</v>
      </c>
      <c r="H16" s="16">
        <f t="shared" si="1"/>
        <v>346920</v>
      </c>
    </row>
    <row r="17" spans="1:8" ht="27.75" customHeight="1" x14ac:dyDescent="0.25">
      <c r="A17" s="15">
        <v>5</v>
      </c>
      <c r="B17" s="35" t="s">
        <v>22</v>
      </c>
      <c r="C17" s="35"/>
      <c r="D17" s="35"/>
      <c r="E17" s="11">
        <v>740</v>
      </c>
      <c r="F17" s="12">
        <f t="shared" si="0"/>
        <v>51800</v>
      </c>
      <c r="G17" s="11">
        <v>12</v>
      </c>
      <c r="H17" s="16">
        <f t="shared" si="1"/>
        <v>621600</v>
      </c>
    </row>
    <row r="18" spans="1:8" x14ac:dyDescent="0.25">
      <c r="A18" s="15">
        <v>6</v>
      </c>
      <c r="B18" s="34" t="s">
        <v>17</v>
      </c>
      <c r="C18" s="34"/>
      <c r="D18" s="34"/>
      <c r="E18" s="11">
        <f>E19+E20+E21</f>
        <v>25</v>
      </c>
      <c r="F18" s="12">
        <f>F19+F20+F21</f>
        <v>1750</v>
      </c>
      <c r="G18" s="11">
        <v>12</v>
      </c>
      <c r="H18" s="17">
        <f t="shared" ref="H18" si="2">H19+H20+H21</f>
        <v>21000</v>
      </c>
    </row>
    <row r="19" spans="1:8" x14ac:dyDescent="0.25">
      <c r="A19" s="18">
        <v>1</v>
      </c>
      <c r="B19" s="36" t="s">
        <v>158</v>
      </c>
      <c r="C19" s="36"/>
      <c r="D19" s="36"/>
      <c r="E19" s="7">
        <v>6</v>
      </c>
      <c r="F19" s="13">
        <f t="shared" si="0"/>
        <v>420</v>
      </c>
      <c r="G19" s="7">
        <v>12</v>
      </c>
      <c r="H19" s="19">
        <f t="shared" ref="H19" si="3">F19*G19</f>
        <v>5040</v>
      </c>
    </row>
    <row r="20" spans="1:8" x14ac:dyDescent="0.25">
      <c r="A20" s="18">
        <v>2</v>
      </c>
      <c r="B20" s="36" t="s">
        <v>24</v>
      </c>
      <c r="C20" s="36"/>
      <c r="D20" s="36"/>
      <c r="E20" s="7">
        <v>4</v>
      </c>
      <c r="F20" s="13">
        <f t="shared" si="0"/>
        <v>280</v>
      </c>
      <c r="G20" s="7">
        <v>12</v>
      </c>
      <c r="H20" s="19">
        <f t="shared" ref="H20:H21" si="4">F20*G20</f>
        <v>3360</v>
      </c>
    </row>
    <row r="21" spans="1:8" x14ac:dyDescent="0.25">
      <c r="A21" s="18">
        <v>3</v>
      </c>
      <c r="B21" s="36" t="s">
        <v>172</v>
      </c>
      <c r="C21" s="36"/>
      <c r="D21" s="36"/>
      <c r="E21" s="7">
        <v>15</v>
      </c>
      <c r="F21" s="13">
        <f t="shared" si="0"/>
        <v>1050</v>
      </c>
      <c r="G21" s="7">
        <v>12</v>
      </c>
      <c r="H21" s="19">
        <f t="shared" si="4"/>
        <v>12600</v>
      </c>
    </row>
    <row r="22" spans="1:8" x14ac:dyDescent="0.25">
      <c r="A22" s="37" t="s">
        <v>25</v>
      </c>
      <c r="B22" s="38"/>
      <c r="C22" s="38"/>
      <c r="D22" s="38"/>
      <c r="E22" s="39">
        <f>E24+E28+E30+E32+E37</f>
        <v>307</v>
      </c>
      <c r="F22" s="42">
        <f>F24+F28+F30+F32+F37</f>
        <v>21490</v>
      </c>
      <c r="G22" s="39">
        <v>12</v>
      </c>
      <c r="H22" s="40">
        <f>H24+H28+H30+H32+H37</f>
        <v>257880</v>
      </c>
    </row>
    <row r="23" spans="1:8" x14ac:dyDescent="0.25">
      <c r="A23" s="14" t="s">
        <v>14</v>
      </c>
      <c r="B23" s="1" t="s">
        <v>26</v>
      </c>
      <c r="C23" s="1" t="s">
        <v>27</v>
      </c>
      <c r="D23" s="1" t="s">
        <v>28</v>
      </c>
      <c r="E23" s="39"/>
      <c r="F23" s="42"/>
      <c r="G23" s="39"/>
      <c r="H23" s="40"/>
    </row>
    <row r="24" spans="1:8" x14ac:dyDescent="0.25">
      <c r="A24" s="20">
        <v>1</v>
      </c>
      <c r="B24" s="35" t="s">
        <v>16</v>
      </c>
      <c r="C24" s="35"/>
      <c r="D24" s="35"/>
      <c r="E24" s="11">
        <f>E25+E26+E27</f>
        <v>53</v>
      </c>
      <c r="F24" s="12">
        <f>F25+F26+F27</f>
        <v>3710</v>
      </c>
      <c r="G24" s="11">
        <v>12</v>
      </c>
      <c r="H24" s="17">
        <f t="shared" ref="H24" si="5">H25+H26+H27</f>
        <v>44520</v>
      </c>
    </row>
    <row r="25" spans="1:8" x14ac:dyDescent="0.25">
      <c r="A25" s="18">
        <v>1</v>
      </c>
      <c r="B25" s="36" t="s">
        <v>30</v>
      </c>
      <c r="C25" s="36"/>
      <c r="D25" s="36"/>
      <c r="E25" s="7">
        <v>22</v>
      </c>
      <c r="F25" s="13">
        <f t="shared" ref="F25:F42" si="6">E25*70</f>
        <v>1540</v>
      </c>
      <c r="G25" s="7">
        <v>12</v>
      </c>
      <c r="H25" s="19">
        <f t="shared" ref="H25:H27" si="7">F25*G25</f>
        <v>18480</v>
      </c>
    </row>
    <row r="26" spans="1:8" x14ac:dyDescent="0.25">
      <c r="A26" s="18">
        <v>2</v>
      </c>
      <c r="B26" s="36" t="s">
        <v>31</v>
      </c>
      <c r="C26" s="36"/>
      <c r="D26" s="36"/>
      <c r="E26" s="7">
        <v>21</v>
      </c>
      <c r="F26" s="13">
        <f t="shared" si="6"/>
        <v>1470</v>
      </c>
      <c r="G26" s="7">
        <v>12</v>
      </c>
      <c r="H26" s="19">
        <f t="shared" si="7"/>
        <v>17640</v>
      </c>
    </row>
    <row r="27" spans="1:8" x14ac:dyDescent="0.25">
      <c r="A27" s="18">
        <v>3</v>
      </c>
      <c r="B27" s="36" t="s">
        <v>32</v>
      </c>
      <c r="C27" s="36"/>
      <c r="D27" s="36"/>
      <c r="E27" s="7">
        <v>10</v>
      </c>
      <c r="F27" s="13">
        <f t="shared" si="6"/>
        <v>700</v>
      </c>
      <c r="G27" s="7">
        <v>12</v>
      </c>
      <c r="H27" s="19">
        <f t="shared" si="7"/>
        <v>8400</v>
      </c>
    </row>
    <row r="28" spans="1:8" x14ac:dyDescent="0.25">
      <c r="A28" s="15">
        <v>2</v>
      </c>
      <c r="B28" s="35" t="s">
        <v>19</v>
      </c>
      <c r="C28" s="35"/>
      <c r="D28" s="35"/>
      <c r="E28" s="11">
        <f>E29</f>
        <v>15</v>
      </c>
      <c r="F28" s="12">
        <f>F29</f>
        <v>1050</v>
      </c>
      <c r="G28" s="11">
        <v>12</v>
      </c>
      <c r="H28" s="16">
        <f>H29</f>
        <v>12600</v>
      </c>
    </row>
    <row r="29" spans="1:8" x14ac:dyDescent="0.25">
      <c r="A29" s="18">
        <v>1</v>
      </c>
      <c r="B29" s="36" t="s">
        <v>33</v>
      </c>
      <c r="C29" s="36"/>
      <c r="D29" s="36"/>
      <c r="E29" s="7">
        <v>15</v>
      </c>
      <c r="F29" s="13">
        <f t="shared" si="6"/>
        <v>1050</v>
      </c>
      <c r="G29" s="7">
        <v>12</v>
      </c>
      <c r="H29" s="19">
        <f t="shared" ref="H29" si="8">F29*G29</f>
        <v>12600</v>
      </c>
    </row>
    <row r="30" spans="1:8" x14ac:dyDescent="0.25">
      <c r="A30" s="20">
        <v>3</v>
      </c>
      <c r="B30" s="35" t="s">
        <v>20</v>
      </c>
      <c r="C30" s="35"/>
      <c r="D30" s="35"/>
      <c r="E30" s="11">
        <f>E31</f>
        <v>6</v>
      </c>
      <c r="F30" s="12">
        <f>F31</f>
        <v>420</v>
      </c>
      <c r="G30" s="11">
        <v>12</v>
      </c>
      <c r="H30" s="17">
        <f>H31</f>
        <v>5040</v>
      </c>
    </row>
    <row r="31" spans="1:8" x14ac:dyDescent="0.25">
      <c r="A31" s="18">
        <v>1</v>
      </c>
      <c r="B31" s="36" t="s">
        <v>34</v>
      </c>
      <c r="C31" s="36"/>
      <c r="D31" s="36"/>
      <c r="E31" s="7">
        <v>6</v>
      </c>
      <c r="F31" s="13">
        <f t="shared" si="6"/>
        <v>420</v>
      </c>
      <c r="G31" s="7">
        <v>12</v>
      </c>
      <c r="H31" s="19">
        <f t="shared" ref="H31" si="9">F31*G31</f>
        <v>5040</v>
      </c>
    </row>
    <row r="32" spans="1:8" x14ac:dyDescent="0.25">
      <c r="A32" s="20">
        <v>4</v>
      </c>
      <c r="B32" s="35" t="s">
        <v>21</v>
      </c>
      <c r="C32" s="35"/>
      <c r="D32" s="35"/>
      <c r="E32" s="11">
        <f>E33+E34+E35+E36</f>
        <v>114</v>
      </c>
      <c r="F32" s="12">
        <f>F33+F34+F35+F36</f>
        <v>7980</v>
      </c>
      <c r="G32" s="11">
        <v>12</v>
      </c>
      <c r="H32" s="17">
        <f>H33+H34+H35+H36</f>
        <v>95760</v>
      </c>
    </row>
    <row r="33" spans="1:8" x14ac:dyDescent="0.25">
      <c r="A33" s="18">
        <v>1</v>
      </c>
      <c r="B33" s="36" t="s">
        <v>35</v>
      </c>
      <c r="C33" s="36"/>
      <c r="D33" s="36"/>
      <c r="E33" s="7">
        <v>28</v>
      </c>
      <c r="F33" s="13">
        <f t="shared" si="6"/>
        <v>1960</v>
      </c>
      <c r="G33" s="7">
        <v>12</v>
      </c>
      <c r="H33" s="19">
        <f t="shared" ref="H33:H36" si="10">F33*G33</f>
        <v>23520</v>
      </c>
    </row>
    <row r="34" spans="1:8" x14ac:dyDescent="0.25">
      <c r="A34" s="18">
        <v>2</v>
      </c>
      <c r="B34" s="36" t="s">
        <v>37</v>
      </c>
      <c r="C34" s="36"/>
      <c r="D34" s="36"/>
      <c r="E34" s="7">
        <v>47</v>
      </c>
      <c r="F34" s="13">
        <f t="shared" si="6"/>
        <v>3290</v>
      </c>
      <c r="G34" s="7">
        <v>12</v>
      </c>
      <c r="H34" s="19">
        <f t="shared" si="10"/>
        <v>39480</v>
      </c>
    </row>
    <row r="35" spans="1:8" x14ac:dyDescent="0.25">
      <c r="A35" s="18">
        <v>3</v>
      </c>
      <c r="B35" s="36" t="s">
        <v>36</v>
      </c>
      <c r="C35" s="36"/>
      <c r="D35" s="36"/>
      <c r="E35" s="7">
        <v>24</v>
      </c>
      <c r="F35" s="13">
        <f t="shared" si="6"/>
        <v>1680</v>
      </c>
      <c r="G35" s="7">
        <v>12</v>
      </c>
      <c r="H35" s="19">
        <f t="shared" si="10"/>
        <v>20160</v>
      </c>
    </row>
    <row r="36" spans="1:8" x14ac:dyDescent="0.25">
      <c r="A36" s="18">
        <v>4</v>
      </c>
      <c r="B36" s="36" t="s">
        <v>38</v>
      </c>
      <c r="C36" s="36"/>
      <c r="D36" s="36"/>
      <c r="E36" s="7">
        <v>15</v>
      </c>
      <c r="F36" s="13">
        <f t="shared" si="6"/>
        <v>1050</v>
      </c>
      <c r="G36" s="7">
        <v>12</v>
      </c>
      <c r="H36" s="19">
        <f t="shared" si="10"/>
        <v>12600</v>
      </c>
    </row>
    <row r="37" spans="1:8" x14ac:dyDescent="0.25">
      <c r="A37" s="20">
        <v>5</v>
      </c>
      <c r="B37" s="34" t="s">
        <v>17</v>
      </c>
      <c r="C37" s="34"/>
      <c r="D37" s="34"/>
      <c r="E37" s="11">
        <f>E38+E39+E40+E41+E42</f>
        <v>119</v>
      </c>
      <c r="F37" s="12">
        <f>F38+F39+F40+F41+F42</f>
        <v>8330</v>
      </c>
      <c r="G37" s="11">
        <v>12</v>
      </c>
      <c r="H37" s="17">
        <f>H38+H39+H40+H41+H42</f>
        <v>99960</v>
      </c>
    </row>
    <row r="38" spans="1:8" x14ac:dyDescent="0.25">
      <c r="A38" s="18">
        <v>1</v>
      </c>
      <c r="B38" s="36" t="s">
        <v>158</v>
      </c>
      <c r="C38" s="36"/>
      <c r="D38" s="36"/>
      <c r="E38" s="7">
        <v>11</v>
      </c>
      <c r="F38" s="13">
        <f t="shared" si="6"/>
        <v>770</v>
      </c>
      <c r="G38" s="7">
        <v>12</v>
      </c>
      <c r="H38" s="19">
        <f t="shared" ref="H38:H42" si="11">F38*G38</f>
        <v>9240</v>
      </c>
    </row>
    <row r="39" spans="1:8" x14ac:dyDescent="0.25">
      <c r="A39" s="18">
        <v>2</v>
      </c>
      <c r="B39" s="36" t="s">
        <v>24</v>
      </c>
      <c r="C39" s="36"/>
      <c r="D39" s="36"/>
      <c r="E39" s="7">
        <v>34</v>
      </c>
      <c r="F39" s="13">
        <f t="shared" si="6"/>
        <v>2380</v>
      </c>
      <c r="G39" s="7">
        <v>12</v>
      </c>
      <c r="H39" s="19">
        <f t="shared" si="11"/>
        <v>28560</v>
      </c>
    </row>
    <row r="40" spans="1:8" x14ac:dyDescent="0.25">
      <c r="A40" s="18">
        <v>3</v>
      </c>
      <c r="B40" s="36" t="s">
        <v>18</v>
      </c>
      <c r="C40" s="36"/>
      <c r="D40" s="36"/>
      <c r="E40" s="7">
        <v>22</v>
      </c>
      <c r="F40" s="13">
        <f t="shared" si="6"/>
        <v>1540</v>
      </c>
      <c r="G40" s="7">
        <v>12</v>
      </c>
      <c r="H40" s="19">
        <f t="shared" si="11"/>
        <v>18480</v>
      </c>
    </row>
    <row r="41" spans="1:8" x14ac:dyDescent="0.25">
      <c r="A41" s="18">
        <v>4</v>
      </c>
      <c r="B41" s="36" t="s">
        <v>39</v>
      </c>
      <c r="C41" s="36"/>
      <c r="D41" s="36"/>
      <c r="E41" s="7">
        <v>30</v>
      </c>
      <c r="F41" s="13">
        <f t="shared" si="6"/>
        <v>2100</v>
      </c>
      <c r="G41" s="7">
        <v>12</v>
      </c>
      <c r="H41" s="19">
        <f t="shared" si="11"/>
        <v>25200</v>
      </c>
    </row>
    <row r="42" spans="1:8" x14ac:dyDescent="0.25">
      <c r="A42" s="18">
        <v>5</v>
      </c>
      <c r="B42" s="36" t="s">
        <v>40</v>
      </c>
      <c r="C42" s="36"/>
      <c r="D42" s="36"/>
      <c r="E42" s="7">
        <v>22</v>
      </c>
      <c r="F42" s="13">
        <f t="shared" si="6"/>
        <v>1540</v>
      </c>
      <c r="G42" s="7">
        <v>12</v>
      </c>
      <c r="H42" s="19">
        <f t="shared" si="11"/>
        <v>18480</v>
      </c>
    </row>
    <row r="43" spans="1:8" x14ac:dyDescent="0.25">
      <c r="A43" s="37" t="s">
        <v>44</v>
      </c>
      <c r="B43" s="38"/>
      <c r="C43" s="38"/>
      <c r="D43" s="38"/>
      <c r="E43" s="39">
        <f>E45+E53+E61+E64+E68+E74</f>
        <v>508</v>
      </c>
      <c r="F43" s="42">
        <f>F45+F53+F61+F64+F68+F74</f>
        <v>35560</v>
      </c>
      <c r="G43" s="39">
        <v>12</v>
      </c>
      <c r="H43" s="40">
        <f>H45+H53+H61+H64+H68+H74</f>
        <v>426720</v>
      </c>
    </row>
    <row r="44" spans="1:8" x14ac:dyDescent="0.25">
      <c r="A44" s="14" t="s">
        <v>14</v>
      </c>
      <c r="B44" s="1" t="s">
        <v>41</v>
      </c>
      <c r="C44" s="1" t="s">
        <v>42</v>
      </c>
      <c r="D44" s="1" t="s">
        <v>43</v>
      </c>
      <c r="E44" s="39"/>
      <c r="F44" s="42"/>
      <c r="G44" s="39"/>
      <c r="H44" s="40"/>
    </row>
    <row r="45" spans="1:8" x14ac:dyDescent="0.25">
      <c r="A45" s="20">
        <v>1</v>
      </c>
      <c r="B45" s="35" t="s">
        <v>16</v>
      </c>
      <c r="C45" s="35"/>
      <c r="D45" s="35"/>
      <c r="E45" s="11">
        <f>E46+E47+E48+E49+E50+E51+E52</f>
        <v>134</v>
      </c>
      <c r="F45" s="12">
        <f>F46+F47+F48+F49+F50+F51+F52</f>
        <v>9380</v>
      </c>
      <c r="G45" s="11">
        <v>12</v>
      </c>
      <c r="H45" s="17">
        <f>H46+H47+H48+H49+H50+H51+H52</f>
        <v>112560</v>
      </c>
    </row>
    <row r="46" spans="1:8" x14ac:dyDescent="0.25">
      <c r="A46" s="18">
        <v>1</v>
      </c>
      <c r="B46" s="36" t="s">
        <v>126</v>
      </c>
      <c r="C46" s="36"/>
      <c r="D46" s="36"/>
      <c r="E46" s="7">
        <v>31</v>
      </c>
      <c r="F46" s="13">
        <f t="shared" ref="F46:F52" si="12">E46*70</f>
        <v>2170</v>
      </c>
      <c r="G46" s="7">
        <v>12</v>
      </c>
      <c r="H46" s="19">
        <f t="shared" ref="H46:H51" si="13">F46*G46</f>
        <v>26040</v>
      </c>
    </row>
    <row r="47" spans="1:8" x14ac:dyDescent="0.25">
      <c r="A47" s="18">
        <v>2</v>
      </c>
      <c r="B47" s="36" t="s">
        <v>127</v>
      </c>
      <c r="C47" s="36"/>
      <c r="D47" s="36"/>
      <c r="E47" s="7">
        <v>29</v>
      </c>
      <c r="F47" s="13">
        <f t="shared" si="12"/>
        <v>2030</v>
      </c>
      <c r="G47" s="7">
        <v>12</v>
      </c>
      <c r="H47" s="19">
        <f t="shared" si="13"/>
        <v>24360</v>
      </c>
    </row>
    <row r="48" spans="1:8" x14ac:dyDescent="0.25">
      <c r="A48" s="18">
        <v>4</v>
      </c>
      <c r="B48" s="36" t="s">
        <v>129</v>
      </c>
      <c r="C48" s="36"/>
      <c r="D48" s="36"/>
      <c r="E48" s="7">
        <v>14</v>
      </c>
      <c r="F48" s="13">
        <f t="shared" si="12"/>
        <v>980</v>
      </c>
      <c r="G48" s="7">
        <v>12</v>
      </c>
      <c r="H48" s="19">
        <f t="shared" si="13"/>
        <v>11760</v>
      </c>
    </row>
    <row r="49" spans="1:8" x14ac:dyDescent="0.25">
      <c r="A49" s="18">
        <v>5</v>
      </c>
      <c r="B49" s="36" t="s">
        <v>130</v>
      </c>
      <c r="C49" s="36"/>
      <c r="D49" s="36"/>
      <c r="E49" s="7">
        <v>22</v>
      </c>
      <c r="F49" s="13">
        <f t="shared" si="12"/>
        <v>1540</v>
      </c>
      <c r="G49" s="7">
        <v>12</v>
      </c>
      <c r="H49" s="19">
        <f t="shared" si="13"/>
        <v>18480</v>
      </c>
    </row>
    <row r="50" spans="1:8" x14ac:dyDescent="0.25">
      <c r="A50" s="18">
        <v>6</v>
      </c>
      <c r="B50" s="36" t="s">
        <v>131</v>
      </c>
      <c r="C50" s="36"/>
      <c r="D50" s="36"/>
      <c r="E50" s="7">
        <v>8</v>
      </c>
      <c r="F50" s="13">
        <f t="shared" si="12"/>
        <v>560</v>
      </c>
      <c r="G50" s="7">
        <v>12</v>
      </c>
      <c r="H50" s="19">
        <f t="shared" si="13"/>
        <v>6720</v>
      </c>
    </row>
    <row r="51" spans="1:8" x14ac:dyDescent="0.25">
      <c r="A51" s="18">
        <v>7</v>
      </c>
      <c r="B51" s="36" t="s">
        <v>132</v>
      </c>
      <c r="C51" s="36"/>
      <c r="D51" s="36"/>
      <c r="E51" s="7">
        <v>20</v>
      </c>
      <c r="F51" s="13">
        <f t="shared" si="12"/>
        <v>1400</v>
      </c>
      <c r="G51" s="7">
        <v>12</v>
      </c>
      <c r="H51" s="19">
        <f t="shared" si="13"/>
        <v>16800</v>
      </c>
    </row>
    <row r="52" spans="1:8" x14ac:dyDescent="0.25">
      <c r="A52" s="18">
        <v>8</v>
      </c>
      <c r="B52" s="36" t="s">
        <v>133</v>
      </c>
      <c r="C52" s="36"/>
      <c r="D52" s="36"/>
      <c r="E52" s="7">
        <v>10</v>
      </c>
      <c r="F52" s="13">
        <f t="shared" si="12"/>
        <v>700</v>
      </c>
      <c r="G52" s="7">
        <v>12</v>
      </c>
      <c r="H52" s="19">
        <f t="shared" ref="H52" si="14">F52*G52</f>
        <v>8400</v>
      </c>
    </row>
    <row r="53" spans="1:8" x14ac:dyDescent="0.25">
      <c r="A53" s="15">
        <v>2</v>
      </c>
      <c r="B53" s="35" t="s">
        <v>19</v>
      </c>
      <c r="C53" s="35"/>
      <c r="D53" s="35"/>
      <c r="E53" s="11">
        <f>E54+E55+E56+E57+E58+E59+E60</f>
        <v>116</v>
      </c>
      <c r="F53" s="12">
        <f>F54+F55+F56+F57+F58+F59+F60</f>
        <v>8120</v>
      </c>
      <c r="G53" s="11">
        <v>12</v>
      </c>
      <c r="H53" s="17">
        <f>H54+H55+H56+H57+H58+H59+H60</f>
        <v>97440</v>
      </c>
    </row>
    <row r="54" spans="1:8" x14ac:dyDescent="0.25">
      <c r="A54" s="18">
        <v>1</v>
      </c>
      <c r="B54" s="36" t="s">
        <v>134</v>
      </c>
      <c r="C54" s="36"/>
      <c r="D54" s="36"/>
      <c r="E54" s="7">
        <v>14</v>
      </c>
      <c r="F54" s="13">
        <f t="shared" ref="F54:F60" si="15">E54*70</f>
        <v>980</v>
      </c>
      <c r="G54" s="7">
        <v>12</v>
      </c>
      <c r="H54" s="19">
        <f t="shared" ref="H54:H56" si="16">F54*G54</f>
        <v>11760</v>
      </c>
    </row>
    <row r="55" spans="1:8" x14ac:dyDescent="0.25">
      <c r="A55" s="18">
        <v>2</v>
      </c>
      <c r="B55" s="36" t="s">
        <v>135</v>
      </c>
      <c r="C55" s="36"/>
      <c r="D55" s="36"/>
      <c r="E55" s="7">
        <v>23</v>
      </c>
      <c r="F55" s="13">
        <f t="shared" si="15"/>
        <v>1610</v>
      </c>
      <c r="G55" s="7">
        <v>12</v>
      </c>
      <c r="H55" s="19">
        <f t="shared" si="16"/>
        <v>19320</v>
      </c>
    </row>
    <row r="56" spans="1:8" x14ac:dyDescent="0.25">
      <c r="A56" s="18">
        <v>3</v>
      </c>
      <c r="B56" s="36" t="s">
        <v>136</v>
      </c>
      <c r="C56" s="36"/>
      <c r="D56" s="36"/>
      <c r="E56" s="7">
        <v>18</v>
      </c>
      <c r="F56" s="13">
        <f t="shared" si="15"/>
        <v>1260</v>
      </c>
      <c r="G56" s="7">
        <v>12</v>
      </c>
      <c r="H56" s="19">
        <f t="shared" si="16"/>
        <v>15120</v>
      </c>
    </row>
    <row r="57" spans="1:8" x14ac:dyDescent="0.25">
      <c r="A57" s="18">
        <v>4</v>
      </c>
      <c r="B57" s="36" t="s">
        <v>137</v>
      </c>
      <c r="C57" s="36"/>
      <c r="D57" s="36"/>
      <c r="E57" s="7">
        <v>15</v>
      </c>
      <c r="F57" s="13">
        <f t="shared" si="15"/>
        <v>1050</v>
      </c>
      <c r="G57" s="7">
        <v>12</v>
      </c>
      <c r="H57" s="19">
        <f t="shared" ref="H57:H59" si="17">F57*G57</f>
        <v>12600</v>
      </c>
    </row>
    <row r="58" spans="1:8" x14ac:dyDescent="0.25">
      <c r="A58" s="18">
        <v>5</v>
      </c>
      <c r="B58" s="36" t="s">
        <v>139</v>
      </c>
      <c r="C58" s="36"/>
      <c r="D58" s="36"/>
      <c r="E58" s="7">
        <v>6</v>
      </c>
      <c r="F58" s="13">
        <f t="shared" si="15"/>
        <v>420</v>
      </c>
      <c r="G58" s="7">
        <v>12</v>
      </c>
      <c r="H58" s="19">
        <f t="shared" si="17"/>
        <v>5040</v>
      </c>
    </row>
    <row r="59" spans="1:8" x14ac:dyDescent="0.25">
      <c r="A59" s="18">
        <v>6</v>
      </c>
      <c r="B59" s="36" t="s">
        <v>140</v>
      </c>
      <c r="C59" s="36"/>
      <c r="D59" s="36"/>
      <c r="E59" s="7">
        <v>18</v>
      </c>
      <c r="F59" s="13">
        <f t="shared" si="15"/>
        <v>1260</v>
      </c>
      <c r="G59" s="7">
        <v>12</v>
      </c>
      <c r="H59" s="19">
        <f t="shared" si="17"/>
        <v>15120</v>
      </c>
    </row>
    <row r="60" spans="1:8" x14ac:dyDescent="0.25">
      <c r="A60" s="18">
        <v>7</v>
      </c>
      <c r="B60" s="36" t="s">
        <v>141</v>
      </c>
      <c r="C60" s="36"/>
      <c r="D60" s="36"/>
      <c r="E60" s="7">
        <v>22</v>
      </c>
      <c r="F60" s="13">
        <f t="shared" si="15"/>
        <v>1540</v>
      </c>
      <c r="G60" s="7">
        <v>12</v>
      </c>
      <c r="H60" s="19">
        <f t="shared" ref="H60" si="18">F60*G60</f>
        <v>18480</v>
      </c>
    </row>
    <row r="61" spans="1:8" x14ac:dyDescent="0.25">
      <c r="A61" s="20">
        <v>3</v>
      </c>
      <c r="B61" s="35" t="s">
        <v>20</v>
      </c>
      <c r="C61" s="35"/>
      <c r="D61" s="35"/>
      <c r="E61" s="11">
        <f>E62+E63</f>
        <v>59</v>
      </c>
      <c r="F61" s="12">
        <f>F62+F63</f>
        <v>4130</v>
      </c>
      <c r="G61" s="11">
        <v>12</v>
      </c>
      <c r="H61" s="17">
        <f>H62+H63</f>
        <v>49560</v>
      </c>
    </row>
    <row r="62" spans="1:8" x14ac:dyDescent="0.25">
      <c r="A62" s="18">
        <v>1</v>
      </c>
      <c r="B62" s="36" t="s">
        <v>142</v>
      </c>
      <c r="C62" s="36"/>
      <c r="D62" s="36"/>
      <c r="E62" s="7">
        <v>32</v>
      </c>
      <c r="F62" s="13">
        <f t="shared" ref="F62:F63" si="19">E62*70</f>
        <v>2240</v>
      </c>
      <c r="G62" s="7">
        <v>12</v>
      </c>
      <c r="H62" s="19">
        <f t="shared" ref="H62:H63" si="20">F62*G62</f>
        <v>26880</v>
      </c>
    </row>
    <row r="63" spans="1:8" x14ac:dyDescent="0.25">
      <c r="A63" s="18">
        <v>2</v>
      </c>
      <c r="B63" s="36" t="s">
        <v>138</v>
      </c>
      <c r="C63" s="36"/>
      <c r="D63" s="36"/>
      <c r="E63" s="7">
        <v>27</v>
      </c>
      <c r="F63" s="13">
        <f t="shared" si="19"/>
        <v>1890</v>
      </c>
      <c r="G63" s="7">
        <v>12</v>
      </c>
      <c r="H63" s="19">
        <f t="shared" si="20"/>
        <v>22680</v>
      </c>
    </row>
    <row r="64" spans="1:8" x14ac:dyDescent="0.25">
      <c r="A64" s="20">
        <v>4</v>
      </c>
      <c r="B64" s="35" t="s">
        <v>21</v>
      </c>
      <c r="C64" s="35"/>
      <c r="D64" s="35"/>
      <c r="E64" s="11">
        <f>E65+E66+E67</f>
        <v>51</v>
      </c>
      <c r="F64" s="12">
        <f>F65+F66+F67</f>
        <v>3570</v>
      </c>
      <c r="G64" s="11">
        <v>12</v>
      </c>
      <c r="H64" s="17">
        <f t="shared" ref="H64" si="21">H65+H66+H67</f>
        <v>42840</v>
      </c>
    </row>
    <row r="65" spans="1:8" x14ac:dyDescent="0.25">
      <c r="A65" s="18">
        <v>1</v>
      </c>
      <c r="B65" s="36" t="s">
        <v>144</v>
      </c>
      <c r="C65" s="36"/>
      <c r="D65" s="36"/>
      <c r="E65" s="7">
        <v>31</v>
      </c>
      <c r="F65" s="13">
        <f t="shared" ref="F65:F73" si="22">E65*70</f>
        <v>2170</v>
      </c>
      <c r="G65" s="7">
        <v>12</v>
      </c>
      <c r="H65" s="19">
        <f t="shared" ref="H65:H67" si="23">F65*G65</f>
        <v>26040</v>
      </c>
    </row>
    <row r="66" spans="1:8" x14ac:dyDescent="0.25">
      <c r="A66" s="18">
        <v>2</v>
      </c>
      <c r="B66" s="36" t="s">
        <v>159</v>
      </c>
      <c r="C66" s="36"/>
      <c r="D66" s="36"/>
      <c r="E66" s="7">
        <v>18</v>
      </c>
      <c r="F66" s="13">
        <f t="shared" si="22"/>
        <v>1260</v>
      </c>
      <c r="G66" s="7">
        <v>12</v>
      </c>
      <c r="H66" s="19">
        <f t="shared" si="23"/>
        <v>15120</v>
      </c>
    </row>
    <row r="67" spans="1:8" x14ac:dyDescent="0.25">
      <c r="A67" s="18">
        <v>3</v>
      </c>
      <c r="B67" s="36" t="s">
        <v>160</v>
      </c>
      <c r="C67" s="36"/>
      <c r="D67" s="36"/>
      <c r="E67" s="7">
        <v>2</v>
      </c>
      <c r="F67" s="13">
        <f t="shared" si="22"/>
        <v>140</v>
      </c>
      <c r="G67" s="7">
        <v>12</v>
      </c>
      <c r="H67" s="19">
        <f t="shared" si="23"/>
        <v>1680</v>
      </c>
    </row>
    <row r="68" spans="1:8" x14ac:dyDescent="0.25">
      <c r="A68" s="15">
        <v>5</v>
      </c>
      <c r="B68" s="35" t="s">
        <v>22</v>
      </c>
      <c r="C68" s="35"/>
      <c r="D68" s="35"/>
      <c r="E68" s="11">
        <f>E69+E70+E71+E72+E73</f>
        <v>86</v>
      </c>
      <c r="F68" s="12">
        <f>F69+F70+F71+F72+F73</f>
        <v>6020</v>
      </c>
      <c r="G68" s="11">
        <v>12</v>
      </c>
      <c r="H68" s="17">
        <f>H69+H70+H71+H72+H73</f>
        <v>72240</v>
      </c>
    </row>
    <row r="69" spans="1:8" x14ac:dyDescent="0.25">
      <c r="A69" s="18">
        <v>1</v>
      </c>
      <c r="B69" s="36" t="s">
        <v>145</v>
      </c>
      <c r="C69" s="36"/>
      <c r="D69" s="36"/>
      <c r="E69" s="10" t="s">
        <v>149</v>
      </c>
      <c r="F69" s="13">
        <f t="shared" si="22"/>
        <v>1400</v>
      </c>
      <c r="G69" s="7">
        <v>12</v>
      </c>
      <c r="H69" s="19">
        <f t="shared" ref="H69:H71" si="24">F69*G69</f>
        <v>16800</v>
      </c>
    </row>
    <row r="70" spans="1:8" x14ac:dyDescent="0.25">
      <c r="A70" s="18">
        <v>2</v>
      </c>
      <c r="B70" s="36" t="s">
        <v>143</v>
      </c>
      <c r="C70" s="36"/>
      <c r="D70" s="36"/>
      <c r="E70" s="10" t="s">
        <v>150</v>
      </c>
      <c r="F70" s="13">
        <f t="shared" si="22"/>
        <v>1120</v>
      </c>
      <c r="G70" s="7">
        <v>12</v>
      </c>
      <c r="H70" s="19">
        <f t="shared" si="24"/>
        <v>13440</v>
      </c>
    </row>
    <row r="71" spans="1:8" x14ac:dyDescent="0.25">
      <c r="A71" s="18">
        <v>3</v>
      </c>
      <c r="B71" s="36" t="s">
        <v>162</v>
      </c>
      <c r="C71" s="36"/>
      <c r="D71" s="36"/>
      <c r="E71" s="10" t="s">
        <v>161</v>
      </c>
      <c r="F71" s="13">
        <f t="shared" si="22"/>
        <v>980</v>
      </c>
      <c r="G71" s="7">
        <v>12</v>
      </c>
      <c r="H71" s="19">
        <f t="shared" si="24"/>
        <v>11760</v>
      </c>
    </row>
    <row r="72" spans="1:8" x14ac:dyDescent="0.25">
      <c r="A72" s="18">
        <v>4</v>
      </c>
      <c r="B72" s="36" t="s">
        <v>146</v>
      </c>
      <c r="C72" s="36"/>
      <c r="D72" s="36"/>
      <c r="E72" s="10" t="s">
        <v>149</v>
      </c>
      <c r="F72" s="13">
        <f t="shared" si="22"/>
        <v>1400</v>
      </c>
      <c r="G72" s="7">
        <v>12</v>
      </c>
      <c r="H72" s="19">
        <f t="shared" ref="H72:H73" si="25">F72*G72</f>
        <v>16800</v>
      </c>
    </row>
    <row r="73" spans="1:8" x14ac:dyDescent="0.25">
      <c r="A73" s="18">
        <v>5</v>
      </c>
      <c r="B73" s="36" t="s">
        <v>152</v>
      </c>
      <c r="C73" s="36"/>
      <c r="D73" s="36"/>
      <c r="E73" s="10" t="s">
        <v>150</v>
      </c>
      <c r="F73" s="13">
        <f t="shared" si="22"/>
        <v>1120</v>
      </c>
      <c r="G73" s="7">
        <v>12</v>
      </c>
      <c r="H73" s="19">
        <f t="shared" si="25"/>
        <v>13440</v>
      </c>
    </row>
    <row r="74" spans="1:8" x14ac:dyDescent="0.25">
      <c r="A74" s="20">
        <v>6</v>
      </c>
      <c r="B74" s="34" t="s">
        <v>17</v>
      </c>
      <c r="C74" s="34"/>
      <c r="D74" s="34"/>
      <c r="E74" s="11">
        <f>E75+E76+E77</f>
        <v>62</v>
      </c>
      <c r="F74" s="12">
        <f>F75+F76+F77</f>
        <v>4340</v>
      </c>
      <c r="G74" s="11">
        <v>12</v>
      </c>
      <c r="H74" s="17">
        <f>H75+H76+H77</f>
        <v>52080</v>
      </c>
    </row>
    <row r="75" spans="1:8" x14ac:dyDescent="0.25">
      <c r="A75" s="18">
        <v>1</v>
      </c>
      <c r="B75" s="66" t="s">
        <v>128</v>
      </c>
      <c r="C75" s="67"/>
      <c r="D75" s="68"/>
      <c r="E75" s="7">
        <v>29</v>
      </c>
      <c r="F75" s="13">
        <f t="shared" ref="F75" si="26">E75*70</f>
        <v>2030</v>
      </c>
      <c r="G75" s="7">
        <v>12</v>
      </c>
      <c r="H75" s="19">
        <f t="shared" ref="H75" si="27">F75*G75</f>
        <v>24360</v>
      </c>
    </row>
    <row r="76" spans="1:8" x14ac:dyDescent="0.25">
      <c r="A76" s="18">
        <v>2</v>
      </c>
      <c r="B76" s="66" t="s">
        <v>148</v>
      </c>
      <c r="C76" s="67"/>
      <c r="D76" s="68"/>
      <c r="E76" s="7">
        <v>16</v>
      </c>
      <c r="F76" s="13">
        <f t="shared" ref="F76:F77" si="28">E76*70</f>
        <v>1120</v>
      </c>
      <c r="G76" s="7">
        <v>12</v>
      </c>
      <c r="H76" s="19">
        <f t="shared" ref="H76:H77" si="29">F76*G76</f>
        <v>13440</v>
      </c>
    </row>
    <row r="77" spans="1:8" x14ac:dyDescent="0.25">
      <c r="A77" s="18">
        <v>3</v>
      </c>
      <c r="B77" s="36" t="s">
        <v>147</v>
      </c>
      <c r="C77" s="36"/>
      <c r="D77" s="36"/>
      <c r="E77" s="7">
        <v>17</v>
      </c>
      <c r="F77" s="13">
        <f t="shared" si="28"/>
        <v>1190</v>
      </c>
      <c r="G77" s="7">
        <v>12</v>
      </c>
      <c r="H77" s="19">
        <f t="shared" si="29"/>
        <v>14280</v>
      </c>
    </row>
    <row r="78" spans="1:8" x14ac:dyDescent="0.25">
      <c r="A78" s="37" t="s">
        <v>45</v>
      </c>
      <c r="B78" s="38"/>
      <c r="C78" s="38"/>
      <c r="D78" s="38"/>
      <c r="E78" s="39">
        <f>E80+E81+E82</f>
        <v>188</v>
      </c>
      <c r="F78" s="42">
        <f>F80+F81+F82</f>
        <v>13160</v>
      </c>
      <c r="G78" s="39">
        <v>12</v>
      </c>
      <c r="H78" s="40">
        <f>H80+H81+H82</f>
        <v>157920</v>
      </c>
    </row>
    <row r="79" spans="1:8" x14ac:dyDescent="0.25">
      <c r="A79" s="14" t="s">
        <v>14</v>
      </c>
      <c r="B79" s="1" t="s">
        <v>41</v>
      </c>
      <c r="C79" s="1" t="s">
        <v>46</v>
      </c>
      <c r="D79" s="1" t="s">
        <v>47</v>
      </c>
      <c r="E79" s="39"/>
      <c r="F79" s="42"/>
      <c r="G79" s="39"/>
      <c r="H79" s="40"/>
    </row>
    <row r="80" spans="1:8" x14ac:dyDescent="0.25">
      <c r="A80" s="15">
        <v>1</v>
      </c>
      <c r="B80" s="35" t="s">
        <v>16</v>
      </c>
      <c r="C80" s="35"/>
      <c r="D80" s="35"/>
      <c r="E80" s="11">
        <v>20</v>
      </c>
      <c r="F80" s="12">
        <f t="shared" ref="F80:F82" si="30">E80*70</f>
        <v>1400</v>
      </c>
      <c r="G80" s="11">
        <v>12</v>
      </c>
      <c r="H80" s="16">
        <f t="shared" ref="H80:H82" si="31">F80*G80</f>
        <v>16800</v>
      </c>
    </row>
    <row r="81" spans="1:8" x14ac:dyDescent="0.25">
      <c r="A81" s="15">
        <v>2</v>
      </c>
      <c r="B81" s="35" t="s">
        <v>20</v>
      </c>
      <c r="C81" s="35"/>
      <c r="D81" s="35"/>
      <c r="E81" s="11">
        <v>109</v>
      </c>
      <c r="F81" s="12">
        <f t="shared" si="30"/>
        <v>7630</v>
      </c>
      <c r="G81" s="11">
        <v>12</v>
      </c>
      <c r="H81" s="16">
        <f t="shared" si="31"/>
        <v>91560</v>
      </c>
    </row>
    <row r="82" spans="1:8" x14ac:dyDescent="0.25">
      <c r="A82" s="20">
        <v>3</v>
      </c>
      <c r="B82" s="35" t="s">
        <v>22</v>
      </c>
      <c r="C82" s="35"/>
      <c r="D82" s="35"/>
      <c r="E82" s="11">
        <v>59</v>
      </c>
      <c r="F82" s="12">
        <f t="shared" si="30"/>
        <v>4130</v>
      </c>
      <c r="G82" s="11">
        <v>12</v>
      </c>
      <c r="H82" s="16">
        <f t="shared" si="31"/>
        <v>49560</v>
      </c>
    </row>
    <row r="83" spans="1:8" x14ac:dyDescent="0.25">
      <c r="A83" s="37" t="s">
        <v>48</v>
      </c>
      <c r="B83" s="38"/>
      <c r="C83" s="38"/>
      <c r="D83" s="38"/>
      <c r="E83" s="39">
        <f>E85+E96+E102+E106+E111+E123+E172+E173</f>
        <v>7855</v>
      </c>
      <c r="F83" s="42">
        <f>F85+F96+F102+F106+F111+F123+F172+F173</f>
        <v>549843</v>
      </c>
      <c r="G83" s="39">
        <v>12</v>
      </c>
      <c r="H83" s="40">
        <f>H85+H96+H102+H106+H111+H123+H172+H173</f>
        <v>6598120</v>
      </c>
    </row>
    <row r="84" spans="1:8" x14ac:dyDescent="0.25">
      <c r="A84" s="14" t="s">
        <v>14</v>
      </c>
      <c r="B84" s="1" t="s">
        <v>49</v>
      </c>
      <c r="C84" s="1" t="s">
        <v>50</v>
      </c>
      <c r="D84" s="1" t="s">
        <v>51</v>
      </c>
      <c r="E84" s="39"/>
      <c r="F84" s="42"/>
      <c r="G84" s="39"/>
      <c r="H84" s="40"/>
    </row>
    <row r="85" spans="1:8" x14ac:dyDescent="0.25">
      <c r="A85" s="20">
        <v>1</v>
      </c>
      <c r="B85" s="35" t="s">
        <v>16</v>
      </c>
      <c r="C85" s="35"/>
      <c r="D85" s="35"/>
      <c r="E85" s="11">
        <f>E86+E87+E88+E89+E90+E91+E92+E93+E94+E95</f>
        <v>569</v>
      </c>
      <c r="F85" s="12">
        <f>F86+F87+F88+F89+F90+F91+F92+F93+F94+F95</f>
        <v>39830</v>
      </c>
      <c r="G85" s="11">
        <v>12</v>
      </c>
      <c r="H85" s="17">
        <f>H86+H87+H88+H89+H90+H91+H92+H93+H94+H95</f>
        <v>477960</v>
      </c>
    </row>
    <row r="86" spans="1:8" x14ac:dyDescent="0.25">
      <c r="A86" s="18">
        <v>1</v>
      </c>
      <c r="B86" s="31" t="s">
        <v>93</v>
      </c>
      <c r="C86" s="31"/>
      <c r="D86" s="31"/>
      <c r="E86" s="7">
        <v>65</v>
      </c>
      <c r="F86" s="13">
        <f t="shared" ref="F86:F141" si="32">E86*70</f>
        <v>4550</v>
      </c>
      <c r="G86" s="7">
        <v>12</v>
      </c>
      <c r="H86" s="19">
        <f t="shared" ref="H86:H91" si="33">F86*G86</f>
        <v>54600</v>
      </c>
    </row>
    <row r="87" spans="1:8" x14ac:dyDescent="0.25">
      <c r="A87" s="18">
        <v>2</v>
      </c>
      <c r="B87" s="31" t="s">
        <v>94</v>
      </c>
      <c r="C87" s="31"/>
      <c r="D87" s="31"/>
      <c r="E87" s="7">
        <v>53</v>
      </c>
      <c r="F87" s="13">
        <f t="shared" si="32"/>
        <v>3710</v>
      </c>
      <c r="G87" s="7">
        <v>12</v>
      </c>
      <c r="H87" s="19">
        <f t="shared" si="33"/>
        <v>44520</v>
      </c>
    </row>
    <row r="88" spans="1:8" x14ac:dyDescent="0.25">
      <c r="A88" s="18">
        <v>3</v>
      </c>
      <c r="B88" s="31" t="s">
        <v>95</v>
      </c>
      <c r="C88" s="31"/>
      <c r="D88" s="31"/>
      <c r="E88" s="7">
        <v>67</v>
      </c>
      <c r="F88" s="13">
        <f t="shared" si="32"/>
        <v>4690</v>
      </c>
      <c r="G88" s="7">
        <v>12</v>
      </c>
      <c r="H88" s="19">
        <f t="shared" si="33"/>
        <v>56280</v>
      </c>
    </row>
    <row r="89" spans="1:8" x14ac:dyDescent="0.25">
      <c r="A89" s="18">
        <v>4</v>
      </c>
      <c r="B89" s="31" t="s">
        <v>96</v>
      </c>
      <c r="C89" s="31"/>
      <c r="D89" s="31"/>
      <c r="E89" s="7">
        <v>80</v>
      </c>
      <c r="F89" s="13">
        <f t="shared" si="32"/>
        <v>5600</v>
      </c>
      <c r="G89" s="7">
        <v>12</v>
      </c>
      <c r="H89" s="19">
        <f t="shared" si="33"/>
        <v>67200</v>
      </c>
    </row>
    <row r="90" spans="1:8" x14ac:dyDescent="0.25">
      <c r="A90" s="18">
        <v>5</v>
      </c>
      <c r="B90" s="31" t="s">
        <v>97</v>
      </c>
      <c r="C90" s="31"/>
      <c r="D90" s="31"/>
      <c r="E90" s="7">
        <v>70</v>
      </c>
      <c r="F90" s="13">
        <f t="shared" si="32"/>
        <v>4900</v>
      </c>
      <c r="G90" s="7">
        <v>12</v>
      </c>
      <c r="H90" s="19">
        <f t="shared" si="33"/>
        <v>58800</v>
      </c>
    </row>
    <row r="91" spans="1:8" x14ac:dyDescent="0.25">
      <c r="A91" s="18">
        <v>6</v>
      </c>
      <c r="B91" s="31" t="s">
        <v>98</v>
      </c>
      <c r="C91" s="31"/>
      <c r="D91" s="31"/>
      <c r="E91" s="7">
        <v>52</v>
      </c>
      <c r="F91" s="13">
        <f t="shared" si="32"/>
        <v>3640</v>
      </c>
      <c r="G91" s="7">
        <v>12</v>
      </c>
      <c r="H91" s="19">
        <f t="shared" si="33"/>
        <v>43680</v>
      </c>
    </row>
    <row r="92" spans="1:8" x14ac:dyDescent="0.25">
      <c r="A92" s="18">
        <v>7</v>
      </c>
      <c r="B92" s="31" t="s">
        <v>99</v>
      </c>
      <c r="C92" s="31"/>
      <c r="D92" s="31"/>
      <c r="E92" s="7">
        <v>32</v>
      </c>
      <c r="F92" s="13">
        <f t="shared" si="32"/>
        <v>2240</v>
      </c>
      <c r="G92" s="7">
        <v>12</v>
      </c>
      <c r="H92" s="19">
        <f t="shared" ref="H92:H95" si="34">F92*G92</f>
        <v>26880</v>
      </c>
    </row>
    <row r="93" spans="1:8" x14ac:dyDescent="0.25">
      <c r="A93" s="18">
        <v>8</v>
      </c>
      <c r="B93" s="31" t="s">
        <v>100</v>
      </c>
      <c r="C93" s="31"/>
      <c r="D93" s="31"/>
      <c r="E93" s="7">
        <v>70</v>
      </c>
      <c r="F93" s="13">
        <f t="shared" si="32"/>
        <v>4900</v>
      </c>
      <c r="G93" s="7">
        <v>12</v>
      </c>
      <c r="H93" s="19">
        <f t="shared" si="34"/>
        <v>58800</v>
      </c>
    </row>
    <row r="94" spans="1:8" x14ac:dyDescent="0.25">
      <c r="A94" s="18">
        <v>9</v>
      </c>
      <c r="B94" s="31" t="s">
        <v>101</v>
      </c>
      <c r="C94" s="31"/>
      <c r="D94" s="31"/>
      <c r="E94" s="7">
        <v>28</v>
      </c>
      <c r="F94" s="13">
        <f t="shared" si="32"/>
        <v>1960</v>
      </c>
      <c r="G94" s="7">
        <v>12</v>
      </c>
      <c r="H94" s="19">
        <f t="shared" si="34"/>
        <v>23520</v>
      </c>
    </row>
    <row r="95" spans="1:8" x14ac:dyDescent="0.25">
      <c r="A95" s="18">
        <v>10</v>
      </c>
      <c r="B95" s="31" t="s">
        <v>102</v>
      </c>
      <c r="C95" s="31"/>
      <c r="D95" s="31"/>
      <c r="E95" s="7">
        <v>52</v>
      </c>
      <c r="F95" s="13">
        <f t="shared" si="32"/>
        <v>3640</v>
      </c>
      <c r="G95" s="7">
        <v>12</v>
      </c>
      <c r="H95" s="19">
        <f t="shared" si="34"/>
        <v>43680</v>
      </c>
    </row>
    <row r="96" spans="1:8" x14ac:dyDescent="0.25">
      <c r="A96" s="15">
        <v>2</v>
      </c>
      <c r="B96" s="35" t="s">
        <v>19</v>
      </c>
      <c r="C96" s="35"/>
      <c r="D96" s="35"/>
      <c r="E96" s="11">
        <f>E97+E98+E99+E100+E101</f>
        <v>332</v>
      </c>
      <c r="F96" s="12">
        <f>F97+F98+F99+F100+F101</f>
        <v>23240</v>
      </c>
      <c r="G96" s="11">
        <v>12</v>
      </c>
      <c r="H96" s="17">
        <f>H97+H98+H99+H100+H101</f>
        <v>278880</v>
      </c>
    </row>
    <row r="97" spans="1:8" x14ac:dyDescent="0.25">
      <c r="A97" s="18">
        <v>1</v>
      </c>
      <c r="B97" s="31" t="s">
        <v>103</v>
      </c>
      <c r="C97" s="31"/>
      <c r="D97" s="31"/>
      <c r="E97" s="7">
        <v>36</v>
      </c>
      <c r="F97" s="13">
        <f t="shared" si="32"/>
        <v>2520</v>
      </c>
      <c r="G97" s="7">
        <v>12</v>
      </c>
      <c r="H97" s="19">
        <f t="shared" ref="H97:H101" si="35">F97*G97</f>
        <v>30240</v>
      </c>
    </row>
    <row r="98" spans="1:8" x14ac:dyDescent="0.25">
      <c r="A98" s="18">
        <v>2</v>
      </c>
      <c r="B98" s="31" t="s">
        <v>104</v>
      </c>
      <c r="C98" s="31"/>
      <c r="D98" s="31"/>
      <c r="E98" s="7">
        <v>122</v>
      </c>
      <c r="F98" s="13">
        <f t="shared" si="32"/>
        <v>8540</v>
      </c>
      <c r="G98" s="7">
        <v>12</v>
      </c>
      <c r="H98" s="19">
        <f t="shared" si="35"/>
        <v>102480</v>
      </c>
    </row>
    <row r="99" spans="1:8" x14ac:dyDescent="0.25">
      <c r="A99" s="18">
        <v>3</v>
      </c>
      <c r="B99" s="31" t="s">
        <v>105</v>
      </c>
      <c r="C99" s="31"/>
      <c r="D99" s="31"/>
      <c r="E99" s="7">
        <v>63</v>
      </c>
      <c r="F99" s="13">
        <f t="shared" si="32"/>
        <v>4410</v>
      </c>
      <c r="G99" s="7">
        <v>12</v>
      </c>
      <c r="H99" s="19">
        <f t="shared" si="35"/>
        <v>52920</v>
      </c>
    </row>
    <row r="100" spans="1:8" x14ac:dyDescent="0.25">
      <c r="A100" s="18">
        <v>4</v>
      </c>
      <c r="B100" s="31" t="s">
        <v>106</v>
      </c>
      <c r="C100" s="31"/>
      <c r="D100" s="31"/>
      <c r="E100" s="7">
        <v>46</v>
      </c>
      <c r="F100" s="13">
        <f t="shared" si="32"/>
        <v>3220</v>
      </c>
      <c r="G100" s="7">
        <v>12</v>
      </c>
      <c r="H100" s="19">
        <f t="shared" si="35"/>
        <v>38640</v>
      </c>
    </row>
    <row r="101" spans="1:8" x14ac:dyDescent="0.25">
      <c r="A101" s="18">
        <v>5</v>
      </c>
      <c r="B101" s="31" t="s">
        <v>107</v>
      </c>
      <c r="C101" s="31"/>
      <c r="D101" s="31"/>
      <c r="E101" s="7">
        <v>65</v>
      </c>
      <c r="F101" s="13">
        <f t="shared" si="32"/>
        <v>4550</v>
      </c>
      <c r="G101" s="7">
        <v>12</v>
      </c>
      <c r="H101" s="19">
        <f t="shared" si="35"/>
        <v>54600</v>
      </c>
    </row>
    <row r="102" spans="1:8" x14ac:dyDescent="0.25">
      <c r="A102" s="20">
        <v>3</v>
      </c>
      <c r="B102" s="35" t="s">
        <v>20</v>
      </c>
      <c r="C102" s="35"/>
      <c r="D102" s="35"/>
      <c r="E102" s="11">
        <f>E103+E104+E105</f>
        <v>129</v>
      </c>
      <c r="F102" s="12">
        <f>F103+F104+F105</f>
        <v>9030</v>
      </c>
      <c r="G102" s="11">
        <v>12</v>
      </c>
      <c r="H102" s="17">
        <f>H103+H104+H105</f>
        <v>108360</v>
      </c>
    </row>
    <row r="103" spans="1:8" x14ac:dyDescent="0.25">
      <c r="A103" s="18">
        <v>1</v>
      </c>
      <c r="B103" s="31" t="s">
        <v>108</v>
      </c>
      <c r="C103" s="31"/>
      <c r="D103" s="31"/>
      <c r="E103" s="7">
        <v>31</v>
      </c>
      <c r="F103" s="13">
        <f t="shared" si="32"/>
        <v>2170</v>
      </c>
      <c r="G103" s="7">
        <v>12</v>
      </c>
      <c r="H103" s="19">
        <f t="shared" ref="H103:H105" si="36">F103*G103</f>
        <v>26040</v>
      </c>
    </row>
    <row r="104" spans="1:8" x14ac:dyDescent="0.25">
      <c r="A104" s="18">
        <v>2</v>
      </c>
      <c r="B104" s="31" t="s">
        <v>109</v>
      </c>
      <c r="C104" s="31"/>
      <c r="D104" s="31"/>
      <c r="E104" s="7">
        <v>66</v>
      </c>
      <c r="F104" s="13">
        <f t="shared" si="32"/>
        <v>4620</v>
      </c>
      <c r="G104" s="7">
        <v>12</v>
      </c>
      <c r="H104" s="19">
        <f t="shared" si="36"/>
        <v>55440</v>
      </c>
    </row>
    <row r="105" spans="1:8" x14ac:dyDescent="0.25">
      <c r="A105" s="18">
        <v>3</v>
      </c>
      <c r="B105" s="31" t="s">
        <v>110</v>
      </c>
      <c r="C105" s="31"/>
      <c r="D105" s="31"/>
      <c r="E105" s="7">
        <v>32</v>
      </c>
      <c r="F105" s="13">
        <f t="shared" si="32"/>
        <v>2240</v>
      </c>
      <c r="G105" s="7">
        <v>12</v>
      </c>
      <c r="H105" s="19">
        <f t="shared" si="36"/>
        <v>26880</v>
      </c>
    </row>
    <row r="106" spans="1:8" x14ac:dyDescent="0.25">
      <c r="A106" s="20">
        <v>4</v>
      </c>
      <c r="B106" s="35" t="s">
        <v>21</v>
      </c>
      <c r="C106" s="35"/>
      <c r="D106" s="35"/>
      <c r="E106" s="11">
        <f>E107+E108+E109+E110</f>
        <v>147</v>
      </c>
      <c r="F106" s="12">
        <f>F107+F108+F109+F110</f>
        <v>10290</v>
      </c>
      <c r="G106" s="11">
        <v>12</v>
      </c>
      <c r="H106" s="17">
        <f>H107+H108+H109+H110</f>
        <v>123480</v>
      </c>
    </row>
    <row r="107" spans="1:8" x14ac:dyDescent="0.25">
      <c r="A107" s="18">
        <v>1</v>
      </c>
      <c r="B107" s="31" t="s">
        <v>111</v>
      </c>
      <c r="C107" s="31"/>
      <c r="D107" s="31"/>
      <c r="E107" s="7">
        <v>40</v>
      </c>
      <c r="F107" s="13">
        <f t="shared" si="32"/>
        <v>2800</v>
      </c>
      <c r="G107" s="7">
        <v>12</v>
      </c>
      <c r="H107" s="19">
        <f t="shared" ref="H107:H110" si="37">F107*G107</f>
        <v>33600</v>
      </c>
    </row>
    <row r="108" spans="1:8" x14ac:dyDescent="0.25">
      <c r="A108" s="18">
        <v>2</v>
      </c>
      <c r="B108" s="31" t="s">
        <v>112</v>
      </c>
      <c r="C108" s="31"/>
      <c r="D108" s="31"/>
      <c r="E108" s="7">
        <v>46</v>
      </c>
      <c r="F108" s="13">
        <f t="shared" si="32"/>
        <v>3220</v>
      </c>
      <c r="G108" s="7">
        <v>12</v>
      </c>
      <c r="H108" s="19">
        <f t="shared" si="37"/>
        <v>38640</v>
      </c>
    </row>
    <row r="109" spans="1:8" x14ac:dyDescent="0.25">
      <c r="A109" s="18">
        <v>3</v>
      </c>
      <c r="B109" s="31" t="s">
        <v>113</v>
      </c>
      <c r="C109" s="31"/>
      <c r="D109" s="31"/>
      <c r="E109" s="7">
        <v>24</v>
      </c>
      <c r="F109" s="13">
        <f t="shared" si="32"/>
        <v>1680</v>
      </c>
      <c r="G109" s="7">
        <v>12</v>
      </c>
      <c r="H109" s="19">
        <f t="shared" si="37"/>
        <v>20160</v>
      </c>
    </row>
    <row r="110" spans="1:8" x14ac:dyDescent="0.25">
      <c r="A110" s="18">
        <v>4</v>
      </c>
      <c r="B110" s="31" t="s">
        <v>114</v>
      </c>
      <c r="C110" s="31"/>
      <c r="D110" s="31"/>
      <c r="E110" s="7">
        <v>37</v>
      </c>
      <c r="F110" s="13">
        <f t="shared" si="32"/>
        <v>2590</v>
      </c>
      <c r="G110" s="7">
        <v>12</v>
      </c>
      <c r="H110" s="19">
        <f t="shared" si="37"/>
        <v>31080</v>
      </c>
    </row>
    <row r="111" spans="1:8" x14ac:dyDescent="0.25">
      <c r="A111" s="15">
        <v>5</v>
      </c>
      <c r="B111" s="35" t="s">
        <v>22</v>
      </c>
      <c r="C111" s="35"/>
      <c r="D111" s="35"/>
      <c r="E111" s="11">
        <f>E112+E113+E114+E115+E116+E117+E118+E119+E120+E121+E122</f>
        <v>625</v>
      </c>
      <c r="F111" s="12">
        <f>F112+F113+F114+F115+F116+F117+F118+F119+F120+F121+F122</f>
        <v>43750</v>
      </c>
      <c r="G111" s="11">
        <v>12</v>
      </c>
      <c r="H111" s="17">
        <f>H112+H113+H114+H115+H116+H117+H118+H119+H120+H121+H122</f>
        <v>525000</v>
      </c>
    </row>
    <row r="112" spans="1:8" x14ac:dyDescent="0.25">
      <c r="A112" s="18">
        <v>1</v>
      </c>
      <c r="B112" s="31" t="s">
        <v>120</v>
      </c>
      <c r="C112" s="31"/>
      <c r="D112" s="31"/>
      <c r="E112" s="7">
        <v>49</v>
      </c>
      <c r="F112" s="13">
        <f t="shared" si="32"/>
        <v>3430</v>
      </c>
      <c r="G112" s="7">
        <v>12</v>
      </c>
      <c r="H112" s="19">
        <f t="shared" ref="H112:H121" si="38">F112*G112</f>
        <v>41160</v>
      </c>
    </row>
    <row r="113" spans="1:8" x14ac:dyDescent="0.25">
      <c r="A113" s="18">
        <v>2</v>
      </c>
      <c r="B113" s="31" t="s">
        <v>115</v>
      </c>
      <c r="C113" s="31"/>
      <c r="D113" s="31"/>
      <c r="E113" s="7">
        <v>45</v>
      </c>
      <c r="F113" s="13">
        <f t="shared" si="32"/>
        <v>3150</v>
      </c>
      <c r="G113" s="7">
        <v>12</v>
      </c>
      <c r="H113" s="19">
        <f t="shared" si="38"/>
        <v>37800</v>
      </c>
    </row>
    <row r="114" spans="1:8" x14ac:dyDescent="0.25">
      <c r="A114" s="18">
        <v>3</v>
      </c>
      <c r="B114" s="31" t="s">
        <v>116</v>
      </c>
      <c r="C114" s="31"/>
      <c r="D114" s="31"/>
      <c r="E114" s="7">
        <v>40</v>
      </c>
      <c r="F114" s="13">
        <f t="shared" si="32"/>
        <v>2800</v>
      </c>
      <c r="G114" s="7">
        <v>12</v>
      </c>
      <c r="H114" s="19">
        <f t="shared" si="38"/>
        <v>33600</v>
      </c>
    </row>
    <row r="115" spans="1:8" x14ac:dyDescent="0.25">
      <c r="A115" s="18">
        <v>4</v>
      </c>
      <c r="B115" s="31" t="s">
        <v>117</v>
      </c>
      <c r="C115" s="31"/>
      <c r="D115" s="31"/>
      <c r="E115" s="7">
        <v>54</v>
      </c>
      <c r="F115" s="13">
        <f t="shared" si="32"/>
        <v>3780</v>
      </c>
      <c r="G115" s="7">
        <v>12</v>
      </c>
      <c r="H115" s="19">
        <f t="shared" si="38"/>
        <v>45360</v>
      </c>
    </row>
    <row r="116" spans="1:8" x14ac:dyDescent="0.25">
      <c r="A116" s="18">
        <v>5</v>
      </c>
      <c r="B116" s="33" t="s">
        <v>118</v>
      </c>
      <c r="C116" s="33"/>
      <c r="D116" s="33"/>
      <c r="E116" s="7">
        <v>61</v>
      </c>
      <c r="F116" s="13">
        <f t="shared" si="32"/>
        <v>4270</v>
      </c>
      <c r="G116" s="7">
        <v>12</v>
      </c>
      <c r="H116" s="19">
        <f t="shared" si="38"/>
        <v>51240</v>
      </c>
    </row>
    <row r="117" spans="1:8" x14ac:dyDescent="0.25">
      <c r="A117" s="18">
        <v>6</v>
      </c>
      <c r="B117" s="33" t="s">
        <v>125</v>
      </c>
      <c r="C117" s="33"/>
      <c r="D117" s="33"/>
      <c r="E117" s="7">
        <v>92</v>
      </c>
      <c r="F117" s="13">
        <f t="shared" si="32"/>
        <v>6440</v>
      </c>
      <c r="G117" s="7">
        <v>12</v>
      </c>
      <c r="H117" s="19">
        <f t="shared" si="38"/>
        <v>77280</v>
      </c>
    </row>
    <row r="118" spans="1:8" x14ac:dyDescent="0.25">
      <c r="A118" s="18">
        <v>7</v>
      </c>
      <c r="B118" s="33" t="s">
        <v>119</v>
      </c>
      <c r="C118" s="33"/>
      <c r="D118" s="33"/>
      <c r="E118" s="7">
        <v>38</v>
      </c>
      <c r="F118" s="13">
        <f t="shared" si="32"/>
        <v>2660</v>
      </c>
      <c r="G118" s="7">
        <v>12</v>
      </c>
      <c r="H118" s="19">
        <f t="shared" si="38"/>
        <v>31920</v>
      </c>
    </row>
    <row r="119" spans="1:8" x14ac:dyDescent="0.25">
      <c r="A119" s="18">
        <v>8</v>
      </c>
      <c r="B119" s="33" t="s">
        <v>121</v>
      </c>
      <c r="C119" s="33"/>
      <c r="D119" s="33"/>
      <c r="E119" s="7">
        <v>75</v>
      </c>
      <c r="F119" s="13">
        <f t="shared" si="32"/>
        <v>5250</v>
      </c>
      <c r="G119" s="7">
        <v>12</v>
      </c>
      <c r="H119" s="19">
        <f t="shared" si="38"/>
        <v>63000</v>
      </c>
    </row>
    <row r="120" spans="1:8" x14ac:dyDescent="0.25">
      <c r="A120" s="18">
        <v>9</v>
      </c>
      <c r="B120" s="33" t="s">
        <v>122</v>
      </c>
      <c r="C120" s="33"/>
      <c r="D120" s="33"/>
      <c r="E120" s="7">
        <v>67</v>
      </c>
      <c r="F120" s="13">
        <f t="shared" si="32"/>
        <v>4690</v>
      </c>
      <c r="G120" s="7">
        <v>12</v>
      </c>
      <c r="H120" s="19">
        <f t="shared" si="38"/>
        <v>56280</v>
      </c>
    </row>
    <row r="121" spans="1:8" x14ac:dyDescent="0.25">
      <c r="A121" s="18">
        <v>10</v>
      </c>
      <c r="B121" s="33" t="s">
        <v>123</v>
      </c>
      <c r="C121" s="33"/>
      <c r="D121" s="33"/>
      <c r="E121" s="7">
        <v>37</v>
      </c>
      <c r="F121" s="13">
        <f t="shared" si="32"/>
        <v>2590</v>
      </c>
      <c r="G121" s="7">
        <v>12</v>
      </c>
      <c r="H121" s="19">
        <f t="shared" si="38"/>
        <v>31080</v>
      </c>
    </row>
    <row r="122" spans="1:8" x14ac:dyDescent="0.25">
      <c r="A122" s="18">
        <v>13</v>
      </c>
      <c r="B122" s="33" t="s">
        <v>124</v>
      </c>
      <c r="C122" s="33"/>
      <c r="D122" s="33"/>
      <c r="E122" s="7">
        <v>67</v>
      </c>
      <c r="F122" s="13">
        <f t="shared" si="32"/>
        <v>4690</v>
      </c>
      <c r="G122" s="7">
        <v>12</v>
      </c>
      <c r="H122" s="19">
        <f t="shared" ref="H122" si="39">F122*G122</f>
        <v>56280</v>
      </c>
    </row>
    <row r="123" spans="1:8" x14ac:dyDescent="0.25">
      <c r="A123" s="20">
        <v>6</v>
      </c>
      <c r="B123" s="34" t="s">
        <v>17</v>
      </c>
      <c r="C123" s="34"/>
      <c r="D123" s="34"/>
      <c r="E123" s="11">
        <f>E124+E125+E126+E127+E128+E129+E130+E131+E132+E133+E134+E135+E136+E137+E138+E139+E140+E141+E142+E143+E144+E145+E146+E147+E148+E149+E150+E151+E152+E153+E154+E155+E156+E157+E158+E159+E160+E161+E162+E163+E164+E165+E166+E167+E168+E169+E170+E171</f>
        <v>2909</v>
      </c>
      <c r="F123" s="12">
        <f>F124+F125+F126+F127+F128+F129+F130+F131+F132+F133+F134+F135+F136+F137+F138+F139+F140+F141+F142+F143+F144+F145+F146+F147+F148+F149+F150+F151+F152+F153+F154+F155+F156+F157+F158+F159+F160+F161+F162+F163+F164+F165+F166+F167+F168+F169+F170+F171</f>
        <v>203630</v>
      </c>
      <c r="G123" s="11">
        <v>12</v>
      </c>
      <c r="H123" s="17">
        <f>H124+H125+H126+H127+H128+H129+H130+H131+H132+H133+H134+H135+H136+H137+H138+H139+H140+H141+H142+H143+H144+H145+H146+H147+H148+H149+H150+H151+H152+H153+H154+H155+H156+H157+H158+H159+H160+H161+H162+H163+H164+H165+H166+H167+H168+H169+H170+H171</f>
        <v>2443560</v>
      </c>
    </row>
    <row r="124" spans="1:8" x14ac:dyDescent="0.25">
      <c r="A124" s="18">
        <v>1</v>
      </c>
      <c r="B124" s="31" t="s">
        <v>67</v>
      </c>
      <c r="C124" s="31"/>
      <c r="D124" s="31"/>
      <c r="E124" s="7">
        <v>58</v>
      </c>
      <c r="F124" s="13">
        <f t="shared" si="32"/>
        <v>4060</v>
      </c>
      <c r="G124" s="7">
        <v>12</v>
      </c>
      <c r="H124" s="19">
        <f t="shared" ref="H124:H138" si="40">F124*G124</f>
        <v>48720</v>
      </c>
    </row>
    <row r="125" spans="1:8" x14ac:dyDescent="0.25">
      <c r="A125" s="18">
        <v>2</v>
      </c>
      <c r="B125" s="31" t="s">
        <v>91</v>
      </c>
      <c r="C125" s="31"/>
      <c r="D125" s="31"/>
      <c r="E125" s="7">
        <v>80</v>
      </c>
      <c r="F125" s="13">
        <f t="shared" si="32"/>
        <v>5600</v>
      </c>
      <c r="G125" s="7">
        <v>12</v>
      </c>
      <c r="H125" s="19">
        <f t="shared" si="40"/>
        <v>67200</v>
      </c>
    </row>
    <row r="126" spans="1:8" x14ac:dyDescent="0.25">
      <c r="A126" s="18">
        <v>3</v>
      </c>
      <c r="B126" s="31" t="s">
        <v>68</v>
      </c>
      <c r="C126" s="31"/>
      <c r="D126" s="31"/>
      <c r="E126" s="7">
        <v>63</v>
      </c>
      <c r="F126" s="13">
        <f t="shared" si="32"/>
        <v>4410</v>
      </c>
      <c r="G126" s="7">
        <v>12</v>
      </c>
      <c r="H126" s="19">
        <f t="shared" si="40"/>
        <v>52920</v>
      </c>
    </row>
    <row r="127" spans="1:8" x14ac:dyDescent="0.25">
      <c r="A127" s="18">
        <v>4</v>
      </c>
      <c r="B127" s="31" t="s">
        <v>69</v>
      </c>
      <c r="C127" s="31"/>
      <c r="D127" s="31"/>
      <c r="E127" s="7">
        <v>60</v>
      </c>
      <c r="F127" s="13">
        <f t="shared" si="32"/>
        <v>4200</v>
      </c>
      <c r="G127" s="7">
        <v>12</v>
      </c>
      <c r="H127" s="19">
        <f t="shared" si="40"/>
        <v>50400</v>
      </c>
    </row>
    <row r="128" spans="1:8" x14ac:dyDescent="0.25">
      <c r="A128" s="18">
        <v>5</v>
      </c>
      <c r="B128" s="31" t="s">
        <v>70</v>
      </c>
      <c r="C128" s="31"/>
      <c r="D128" s="31"/>
      <c r="E128" s="7">
        <v>36</v>
      </c>
      <c r="F128" s="13">
        <f t="shared" si="32"/>
        <v>2520</v>
      </c>
      <c r="G128" s="7">
        <v>12</v>
      </c>
      <c r="H128" s="19">
        <f t="shared" si="40"/>
        <v>30240</v>
      </c>
    </row>
    <row r="129" spans="1:8" x14ac:dyDescent="0.25">
      <c r="A129" s="18">
        <v>6</v>
      </c>
      <c r="B129" s="31" t="s">
        <v>71</v>
      </c>
      <c r="C129" s="31"/>
      <c r="D129" s="31"/>
      <c r="E129" s="7">
        <v>61</v>
      </c>
      <c r="F129" s="13">
        <f t="shared" si="32"/>
        <v>4270</v>
      </c>
      <c r="G129" s="7">
        <v>12</v>
      </c>
      <c r="H129" s="19">
        <f t="shared" si="40"/>
        <v>51240</v>
      </c>
    </row>
    <row r="130" spans="1:8" x14ac:dyDescent="0.25">
      <c r="A130" s="18">
        <v>7</v>
      </c>
      <c r="B130" s="31" t="s">
        <v>54</v>
      </c>
      <c r="C130" s="31"/>
      <c r="D130" s="31"/>
      <c r="E130" s="7">
        <v>78</v>
      </c>
      <c r="F130" s="13">
        <f t="shared" si="32"/>
        <v>5460</v>
      </c>
      <c r="G130" s="7">
        <v>12</v>
      </c>
      <c r="H130" s="19">
        <f t="shared" si="40"/>
        <v>65520</v>
      </c>
    </row>
    <row r="131" spans="1:8" x14ac:dyDescent="0.25">
      <c r="A131" s="18">
        <v>8</v>
      </c>
      <c r="B131" s="31" t="s">
        <v>90</v>
      </c>
      <c r="C131" s="31"/>
      <c r="D131" s="31"/>
      <c r="E131" s="7">
        <v>48</v>
      </c>
      <c r="F131" s="13">
        <f t="shared" si="32"/>
        <v>3360</v>
      </c>
      <c r="G131" s="7">
        <v>12</v>
      </c>
      <c r="H131" s="19">
        <f t="shared" si="40"/>
        <v>40320</v>
      </c>
    </row>
    <row r="132" spans="1:8" x14ac:dyDescent="0.25">
      <c r="A132" s="18">
        <v>9</v>
      </c>
      <c r="B132" s="31" t="s">
        <v>72</v>
      </c>
      <c r="C132" s="31"/>
      <c r="D132" s="31"/>
      <c r="E132" s="7">
        <v>84</v>
      </c>
      <c r="F132" s="13">
        <f t="shared" si="32"/>
        <v>5880</v>
      </c>
      <c r="G132" s="7">
        <v>12</v>
      </c>
      <c r="H132" s="19">
        <f t="shared" si="40"/>
        <v>70560</v>
      </c>
    </row>
    <row r="133" spans="1:8" x14ac:dyDescent="0.25">
      <c r="A133" s="18">
        <v>10</v>
      </c>
      <c r="B133" s="31" t="s">
        <v>73</v>
      </c>
      <c r="C133" s="31"/>
      <c r="D133" s="31"/>
      <c r="E133" s="7">
        <v>91</v>
      </c>
      <c r="F133" s="13">
        <f t="shared" si="32"/>
        <v>6370</v>
      </c>
      <c r="G133" s="7">
        <v>12</v>
      </c>
      <c r="H133" s="19">
        <f t="shared" si="40"/>
        <v>76440</v>
      </c>
    </row>
    <row r="134" spans="1:8" x14ac:dyDescent="0.25">
      <c r="A134" s="18">
        <v>11</v>
      </c>
      <c r="B134" s="31" t="s">
        <v>74</v>
      </c>
      <c r="C134" s="31"/>
      <c r="D134" s="31"/>
      <c r="E134" s="7">
        <v>61</v>
      </c>
      <c r="F134" s="13">
        <f t="shared" si="32"/>
        <v>4270</v>
      </c>
      <c r="G134" s="7">
        <v>12</v>
      </c>
      <c r="H134" s="19">
        <f t="shared" si="40"/>
        <v>51240</v>
      </c>
    </row>
    <row r="135" spans="1:8" x14ac:dyDescent="0.25">
      <c r="A135" s="18">
        <v>12</v>
      </c>
      <c r="B135" s="31" t="s">
        <v>75</v>
      </c>
      <c r="C135" s="31"/>
      <c r="D135" s="31"/>
      <c r="E135" s="7">
        <v>84</v>
      </c>
      <c r="F135" s="13">
        <f t="shared" si="32"/>
        <v>5880</v>
      </c>
      <c r="G135" s="7">
        <v>12</v>
      </c>
      <c r="H135" s="19">
        <f t="shared" si="40"/>
        <v>70560</v>
      </c>
    </row>
    <row r="136" spans="1:8" x14ac:dyDescent="0.25">
      <c r="A136" s="18">
        <v>13</v>
      </c>
      <c r="B136" s="31" t="s">
        <v>89</v>
      </c>
      <c r="C136" s="31"/>
      <c r="D136" s="31"/>
      <c r="E136" s="7">
        <v>87</v>
      </c>
      <c r="F136" s="13">
        <f t="shared" si="32"/>
        <v>6090</v>
      </c>
      <c r="G136" s="7">
        <v>12</v>
      </c>
      <c r="H136" s="19">
        <f t="shared" si="40"/>
        <v>73080</v>
      </c>
    </row>
    <row r="137" spans="1:8" x14ac:dyDescent="0.25">
      <c r="A137" s="18">
        <v>14</v>
      </c>
      <c r="B137" s="31" t="s">
        <v>53</v>
      </c>
      <c r="C137" s="31"/>
      <c r="D137" s="31"/>
      <c r="E137" s="7">
        <v>17</v>
      </c>
      <c r="F137" s="13">
        <f t="shared" si="32"/>
        <v>1190</v>
      </c>
      <c r="G137" s="7">
        <v>12</v>
      </c>
      <c r="H137" s="19">
        <f t="shared" si="40"/>
        <v>14280</v>
      </c>
    </row>
    <row r="138" spans="1:8" x14ac:dyDescent="0.25">
      <c r="A138" s="18">
        <v>15</v>
      </c>
      <c r="B138" s="31" t="s">
        <v>76</v>
      </c>
      <c r="C138" s="31"/>
      <c r="D138" s="31"/>
      <c r="E138" s="7">
        <v>60</v>
      </c>
      <c r="F138" s="13">
        <f t="shared" si="32"/>
        <v>4200</v>
      </c>
      <c r="G138" s="7">
        <v>12</v>
      </c>
      <c r="H138" s="19">
        <f t="shared" si="40"/>
        <v>50400</v>
      </c>
    </row>
    <row r="139" spans="1:8" x14ac:dyDescent="0.25">
      <c r="A139" s="18">
        <v>16</v>
      </c>
      <c r="B139" s="31" t="s">
        <v>77</v>
      </c>
      <c r="C139" s="31"/>
      <c r="D139" s="31"/>
      <c r="E139" s="7">
        <v>56</v>
      </c>
      <c r="F139" s="13">
        <f t="shared" si="32"/>
        <v>3920</v>
      </c>
      <c r="G139" s="7">
        <v>12</v>
      </c>
      <c r="H139" s="19">
        <f t="shared" ref="H139:H163" si="41">F139*G139</f>
        <v>47040</v>
      </c>
    </row>
    <row r="140" spans="1:8" x14ac:dyDescent="0.25">
      <c r="A140" s="18">
        <v>17</v>
      </c>
      <c r="B140" s="31" t="s">
        <v>78</v>
      </c>
      <c r="C140" s="31"/>
      <c r="D140" s="31"/>
      <c r="E140" s="7">
        <v>34</v>
      </c>
      <c r="F140" s="13">
        <f t="shared" si="32"/>
        <v>2380</v>
      </c>
      <c r="G140" s="7">
        <v>12</v>
      </c>
      <c r="H140" s="19">
        <f t="shared" si="41"/>
        <v>28560</v>
      </c>
    </row>
    <row r="141" spans="1:8" x14ac:dyDescent="0.25">
      <c r="A141" s="18">
        <v>18</v>
      </c>
      <c r="B141" s="32" t="s">
        <v>79</v>
      </c>
      <c r="C141" s="32"/>
      <c r="D141" s="32"/>
      <c r="E141" s="7">
        <v>93</v>
      </c>
      <c r="F141" s="13">
        <f t="shared" si="32"/>
        <v>6510</v>
      </c>
      <c r="G141" s="7">
        <v>12</v>
      </c>
      <c r="H141" s="19">
        <f t="shared" si="41"/>
        <v>78120</v>
      </c>
    </row>
    <row r="142" spans="1:8" x14ac:dyDescent="0.25">
      <c r="A142" s="18">
        <v>19</v>
      </c>
      <c r="B142" s="31" t="s">
        <v>80</v>
      </c>
      <c r="C142" s="31"/>
      <c r="D142" s="31"/>
      <c r="E142" s="7">
        <v>65</v>
      </c>
      <c r="F142" s="13">
        <f t="shared" ref="F142:F163" si="42">E142*70</f>
        <v>4550</v>
      </c>
      <c r="G142" s="7">
        <v>12</v>
      </c>
      <c r="H142" s="19">
        <f t="shared" si="41"/>
        <v>54600</v>
      </c>
    </row>
    <row r="143" spans="1:8" x14ac:dyDescent="0.25">
      <c r="A143" s="18">
        <v>20</v>
      </c>
      <c r="B143" s="31" t="s">
        <v>55</v>
      </c>
      <c r="C143" s="31"/>
      <c r="D143" s="31"/>
      <c r="E143" s="7">
        <v>65</v>
      </c>
      <c r="F143" s="13">
        <f t="shared" si="42"/>
        <v>4550</v>
      </c>
      <c r="G143" s="7">
        <v>12</v>
      </c>
      <c r="H143" s="19">
        <f t="shared" si="41"/>
        <v>54600</v>
      </c>
    </row>
    <row r="144" spans="1:8" x14ac:dyDescent="0.25">
      <c r="A144" s="18">
        <v>21</v>
      </c>
      <c r="B144" s="31" t="s">
        <v>56</v>
      </c>
      <c r="C144" s="31"/>
      <c r="D144" s="31"/>
      <c r="E144" s="7">
        <v>67</v>
      </c>
      <c r="F144" s="13">
        <f t="shared" si="42"/>
        <v>4690</v>
      </c>
      <c r="G144" s="7">
        <v>12</v>
      </c>
      <c r="H144" s="19">
        <f t="shared" si="41"/>
        <v>56280</v>
      </c>
    </row>
    <row r="145" spans="1:8" x14ac:dyDescent="0.25">
      <c r="A145" s="18">
        <v>22</v>
      </c>
      <c r="B145" s="31" t="s">
        <v>88</v>
      </c>
      <c r="C145" s="31"/>
      <c r="D145" s="31"/>
      <c r="E145" s="7">
        <v>75</v>
      </c>
      <c r="F145" s="13">
        <f t="shared" si="42"/>
        <v>5250</v>
      </c>
      <c r="G145" s="7">
        <v>12</v>
      </c>
      <c r="H145" s="19">
        <f t="shared" si="41"/>
        <v>63000</v>
      </c>
    </row>
    <row r="146" spans="1:8" x14ac:dyDescent="0.25">
      <c r="A146" s="18">
        <v>23</v>
      </c>
      <c r="B146" s="32" t="s">
        <v>57</v>
      </c>
      <c r="C146" s="32"/>
      <c r="D146" s="32"/>
      <c r="E146" s="7">
        <v>56</v>
      </c>
      <c r="F146" s="13">
        <f t="shared" si="42"/>
        <v>3920</v>
      </c>
      <c r="G146" s="7">
        <v>12</v>
      </c>
      <c r="H146" s="19">
        <f t="shared" si="41"/>
        <v>47040</v>
      </c>
    </row>
    <row r="147" spans="1:8" x14ac:dyDescent="0.25">
      <c r="A147" s="18">
        <v>24</v>
      </c>
      <c r="B147" s="32" t="s">
        <v>87</v>
      </c>
      <c r="C147" s="32"/>
      <c r="D147" s="32"/>
      <c r="E147" s="7">
        <v>52</v>
      </c>
      <c r="F147" s="13">
        <f t="shared" si="42"/>
        <v>3640</v>
      </c>
      <c r="G147" s="7">
        <v>12</v>
      </c>
      <c r="H147" s="19">
        <f t="shared" si="41"/>
        <v>43680</v>
      </c>
    </row>
    <row r="148" spans="1:8" x14ac:dyDescent="0.25">
      <c r="A148" s="18">
        <v>25</v>
      </c>
      <c r="B148" s="32" t="s">
        <v>86</v>
      </c>
      <c r="C148" s="32"/>
      <c r="D148" s="32"/>
      <c r="E148" s="7">
        <v>32</v>
      </c>
      <c r="F148" s="13">
        <f t="shared" si="42"/>
        <v>2240</v>
      </c>
      <c r="G148" s="7">
        <v>12</v>
      </c>
      <c r="H148" s="19">
        <f t="shared" si="41"/>
        <v>26880</v>
      </c>
    </row>
    <row r="149" spans="1:8" x14ac:dyDescent="0.25">
      <c r="A149" s="18">
        <v>26</v>
      </c>
      <c r="B149" s="31" t="s">
        <v>58</v>
      </c>
      <c r="C149" s="31"/>
      <c r="D149" s="31"/>
      <c r="E149" s="7">
        <v>41</v>
      </c>
      <c r="F149" s="13">
        <f t="shared" si="42"/>
        <v>2870</v>
      </c>
      <c r="G149" s="7">
        <v>12</v>
      </c>
      <c r="H149" s="19">
        <f t="shared" si="41"/>
        <v>34440</v>
      </c>
    </row>
    <row r="150" spans="1:8" x14ac:dyDescent="0.25">
      <c r="A150" s="18">
        <v>27</v>
      </c>
      <c r="B150" s="31" t="s">
        <v>85</v>
      </c>
      <c r="C150" s="31"/>
      <c r="D150" s="31"/>
      <c r="E150" s="7">
        <v>75</v>
      </c>
      <c r="F150" s="13">
        <f t="shared" si="42"/>
        <v>5250</v>
      </c>
      <c r="G150" s="7">
        <v>12</v>
      </c>
      <c r="H150" s="19">
        <f t="shared" si="41"/>
        <v>63000</v>
      </c>
    </row>
    <row r="151" spans="1:8" x14ac:dyDescent="0.25">
      <c r="A151" s="18">
        <v>28</v>
      </c>
      <c r="B151" s="31" t="s">
        <v>59</v>
      </c>
      <c r="C151" s="31"/>
      <c r="D151" s="31"/>
      <c r="E151" s="7">
        <v>115</v>
      </c>
      <c r="F151" s="13">
        <f t="shared" si="42"/>
        <v>8050</v>
      </c>
      <c r="G151" s="7">
        <v>12</v>
      </c>
      <c r="H151" s="19">
        <f t="shared" si="41"/>
        <v>96600</v>
      </c>
    </row>
    <row r="152" spans="1:8" x14ac:dyDescent="0.25">
      <c r="A152" s="18">
        <v>29</v>
      </c>
      <c r="B152" s="31" t="s">
        <v>60</v>
      </c>
      <c r="C152" s="31"/>
      <c r="D152" s="31"/>
      <c r="E152" s="7">
        <v>135</v>
      </c>
      <c r="F152" s="13">
        <f t="shared" si="42"/>
        <v>9450</v>
      </c>
      <c r="G152" s="7">
        <v>12</v>
      </c>
      <c r="H152" s="19">
        <f t="shared" si="41"/>
        <v>113400</v>
      </c>
    </row>
    <row r="153" spans="1:8" x14ac:dyDescent="0.25">
      <c r="A153" s="18">
        <v>30</v>
      </c>
      <c r="B153" s="31" t="s">
        <v>61</v>
      </c>
      <c r="C153" s="31"/>
      <c r="D153" s="31"/>
      <c r="E153" s="7">
        <v>95</v>
      </c>
      <c r="F153" s="13">
        <f t="shared" si="42"/>
        <v>6650</v>
      </c>
      <c r="G153" s="7">
        <v>12</v>
      </c>
      <c r="H153" s="19">
        <f t="shared" si="41"/>
        <v>79800</v>
      </c>
    </row>
    <row r="154" spans="1:8" x14ac:dyDescent="0.25">
      <c r="A154" s="18">
        <v>31</v>
      </c>
      <c r="B154" s="31" t="s">
        <v>84</v>
      </c>
      <c r="C154" s="31"/>
      <c r="D154" s="31"/>
      <c r="E154" s="7">
        <v>61</v>
      </c>
      <c r="F154" s="13">
        <f t="shared" si="42"/>
        <v>4270</v>
      </c>
      <c r="G154" s="7">
        <v>12</v>
      </c>
      <c r="H154" s="19">
        <f t="shared" si="41"/>
        <v>51240</v>
      </c>
    </row>
    <row r="155" spans="1:8" x14ac:dyDescent="0.25">
      <c r="A155" s="18">
        <v>32</v>
      </c>
      <c r="B155" s="31" t="s">
        <v>62</v>
      </c>
      <c r="C155" s="31"/>
      <c r="D155" s="31"/>
      <c r="E155" s="7">
        <v>41</v>
      </c>
      <c r="F155" s="13">
        <f t="shared" si="42"/>
        <v>2870</v>
      </c>
      <c r="G155" s="7">
        <v>12</v>
      </c>
      <c r="H155" s="19">
        <f t="shared" si="41"/>
        <v>34440</v>
      </c>
    </row>
    <row r="156" spans="1:8" x14ac:dyDescent="0.25">
      <c r="A156" s="18">
        <v>33</v>
      </c>
      <c r="B156" s="29" t="s">
        <v>63</v>
      </c>
      <c r="C156" s="29"/>
      <c r="D156" s="29"/>
      <c r="E156" s="7">
        <v>43</v>
      </c>
      <c r="F156" s="13">
        <f t="shared" si="42"/>
        <v>3010</v>
      </c>
      <c r="G156" s="7">
        <v>12</v>
      </c>
      <c r="H156" s="19">
        <f t="shared" si="41"/>
        <v>36120</v>
      </c>
    </row>
    <row r="157" spans="1:8" x14ac:dyDescent="0.25">
      <c r="A157" s="18">
        <v>34</v>
      </c>
      <c r="B157" s="29" t="s">
        <v>64</v>
      </c>
      <c r="C157" s="29"/>
      <c r="D157" s="29"/>
      <c r="E157" s="7">
        <v>81</v>
      </c>
      <c r="F157" s="13">
        <f t="shared" si="42"/>
        <v>5670</v>
      </c>
      <c r="G157" s="7">
        <v>12</v>
      </c>
      <c r="H157" s="19">
        <f t="shared" si="41"/>
        <v>68040</v>
      </c>
    </row>
    <row r="158" spans="1:8" x14ac:dyDescent="0.25">
      <c r="A158" s="18">
        <v>35</v>
      </c>
      <c r="B158" s="29" t="s">
        <v>65</v>
      </c>
      <c r="C158" s="29"/>
      <c r="D158" s="29"/>
      <c r="E158" s="7">
        <v>59</v>
      </c>
      <c r="F158" s="13">
        <f t="shared" si="42"/>
        <v>4130</v>
      </c>
      <c r="G158" s="7">
        <v>12</v>
      </c>
      <c r="H158" s="19">
        <f t="shared" si="41"/>
        <v>49560</v>
      </c>
    </row>
    <row r="159" spans="1:8" x14ac:dyDescent="0.25">
      <c r="A159" s="18">
        <v>36</v>
      </c>
      <c r="B159" s="29" t="s">
        <v>66</v>
      </c>
      <c r="C159" s="29"/>
      <c r="D159" s="29"/>
      <c r="E159" s="7">
        <v>48</v>
      </c>
      <c r="F159" s="13">
        <f t="shared" si="42"/>
        <v>3360</v>
      </c>
      <c r="G159" s="7">
        <v>12</v>
      </c>
      <c r="H159" s="19">
        <f t="shared" si="41"/>
        <v>40320</v>
      </c>
    </row>
    <row r="160" spans="1:8" x14ac:dyDescent="0.25">
      <c r="A160" s="18">
        <v>37</v>
      </c>
      <c r="B160" s="30" t="s">
        <v>83</v>
      </c>
      <c r="C160" s="30"/>
      <c r="D160" s="30"/>
      <c r="E160" s="7">
        <v>55</v>
      </c>
      <c r="F160" s="13">
        <f t="shared" si="42"/>
        <v>3850</v>
      </c>
      <c r="G160" s="7">
        <v>12</v>
      </c>
      <c r="H160" s="19">
        <f t="shared" si="41"/>
        <v>46200</v>
      </c>
    </row>
    <row r="161" spans="1:8" x14ac:dyDescent="0.25">
      <c r="A161" s="18">
        <v>38</v>
      </c>
      <c r="B161" s="29" t="s">
        <v>82</v>
      </c>
      <c r="C161" s="29"/>
      <c r="D161" s="29"/>
      <c r="E161" s="7">
        <v>14</v>
      </c>
      <c r="F161" s="13">
        <f t="shared" si="42"/>
        <v>980</v>
      </c>
      <c r="G161" s="7">
        <v>12</v>
      </c>
      <c r="H161" s="19">
        <f t="shared" si="41"/>
        <v>11760</v>
      </c>
    </row>
    <row r="162" spans="1:8" x14ac:dyDescent="0.25">
      <c r="A162" s="18">
        <v>39</v>
      </c>
      <c r="B162" s="30" t="s">
        <v>81</v>
      </c>
      <c r="C162" s="30"/>
      <c r="D162" s="30"/>
      <c r="E162" s="7">
        <v>10</v>
      </c>
      <c r="F162" s="13">
        <f t="shared" si="42"/>
        <v>700</v>
      </c>
      <c r="G162" s="7">
        <v>12</v>
      </c>
      <c r="H162" s="19">
        <f t="shared" si="41"/>
        <v>8400</v>
      </c>
    </row>
    <row r="163" spans="1:8" x14ac:dyDescent="0.25">
      <c r="A163" s="18">
        <v>40</v>
      </c>
      <c r="B163" s="29" t="s">
        <v>154</v>
      </c>
      <c r="C163" s="29"/>
      <c r="D163" s="29"/>
      <c r="E163" s="7">
        <v>56</v>
      </c>
      <c r="F163" s="13">
        <f t="shared" si="42"/>
        <v>3920</v>
      </c>
      <c r="G163" s="7">
        <v>12</v>
      </c>
      <c r="H163" s="19">
        <f t="shared" si="41"/>
        <v>47040</v>
      </c>
    </row>
    <row r="164" spans="1:8" x14ac:dyDescent="0.25">
      <c r="A164" s="18">
        <v>41</v>
      </c>
      <c r="B164" s="29" t="s">
        <v>163</v>
      </c>
      <c r="C164" s="29"/>
      <c r="D164" s="29"/>
      <c r="E164" s="7">
        <v>102</v>
      </c>
      <c r="F164" s="13">
        <f t="shared" ref="F164:F171" si="43">E164*70</f>
        <v>7140</v>
      </c>
      <c r="G164" s="7">
        <v>12</v>
      </c>
      <c r="H164" s="19">
        <f t="shared" ref="H164:H171" si="44">F164*G164</f>
        <v>85680</v>
      </c>
    </row>
    <row r="165" spans="1:8" x14ac:dyDescent="0.25">
      <c r="A165" s="18">
        <v>42</v>
      </c>
      <c r="B165" s="29" t="s">
        <v>164</v>
      </c>
      <c r="C165" s="29"/>
      <c r="D165" s="29"/>
      <c r="E165" s="7">
        <v>39</v>
      </c>
      <c r="F165" s="13">
        <f t="shared" si="43"/>
        <v>2730</v>
      </c>
      <c r="G165" s="7">
        <v>12</v>
      </c>
      <c r="H165" s="19">
        <f t="shared" si="44"/>
        <v>32760</v>
      </c>
    </row>
    <row r="166" spans="1:8" x14ac:dyDescent="0.25">
      <c r="A166" s="18">
        <v>43</v>
      </c>
      <c r="B166" s="29" t="s">
        <v>165</v>
      </c>
      <c r="C166" s="29"/>
      <c r="D166" s="29"/>
      <c r="E166" s="7">
        <v>82</v>
      </c>
      <c r="F166" s="13">
        <f t="shared" si="43"/>
        <v>5740</v>
      </c>
      <c r="G166" s="7">
        <v>12</v>
      </c>
      <c r="H166" s="19">
        <f t="shared" si="44"/>
        <v>68880</v>
      </c>
    </row>
    <row r="167" spans="1:8" x14ac:dyDescent="0.25">
      <c r="A167" s="18">
        <v>44</v>
      </c>
      <c r="B167" s="29" t="s">
        <v>166</v>
      </c>
      <c r="C167" s="29"/>
      <c r="D167" s="29"/>
      <c r="E167" s="7">
        <v>35</v>
      </c>
      <c r="F167" s="13">
        <f t="shared" si="43"/>
        <v>2450</v>
      </c>
      <c r="G167" s="7">
        <v>12</v>
      </c>
      <c r="H167" s="19">
        <f t="shared" si="44"/>
        <v>29400</v>
      </c>
    </row>
    <row r="168" spans="1:8" x14ac:dyDescent="0.25">
      <c r="A168" s="18">
        <v>45</v>
      </c>
      <c r="B168" s="29" t="s">
        <v>167</v>
      </c>
      <c r="C168" s="29"/>
      <c r="D168" s="29"/>
      <c r="E168" s="7">
        <v>33</v>
      </c>
      <c r="F168" s="13">
        <f t="shared" si="43"/>
        <v>2310</v>
      </c>
      <c r="G168" s="7">
        <v>12</v>
      </c>
      <c r="H168" s="19">
        <f t="shared" si="44"/>
        <v>27720</v>
      </c>
    </row>
    <row r="169" spans="1:8" x14ac:dyDescent="0.25">
      <c r="A169" s="18">
        <v>46</v>
      </c>
      <c r="B169" s="29" t="s">
        <v>168</v>
      </c>
      <c r="C169" s="29"/>
      <c r="D169" s="29"/>
      <c r="E169" s="7">
        <v>44</v>
      </c>
      <c r="F169" s="13">
        <f t="shared" si="43"/>
        <v>3080</v>
      </c>
      <c r="G169" s="7">
        <v>12</v>
      </c>
      <c r="H169" s="19">
        <f t="shared" si="44"/>
        <v>36960</v>
      </c>
    </row>
    <row r="170" spans="1:8" x14ac:dyDescent="0.25">
      <c r="A170" s="18">
        <v>47</v>
      </c>
      <c r="B170" s="29" t="s">
        <v>169</v>
      </c>
      <c r="C170" s="29"/>
      <c r="D170" s="29"/>
      <c r="E170" s="7">
        <v>50</v>
      </c>
      <c r="F170" s="13">
        <f t="shared" si="43"/>
        <v>3500</v>
      </c>
      <c r="G170" s="7">
        <v>12</v>
      </c>
      <c r="H170" s="19">
        <f t="shared" si="44"/>
        <v>42000</v>
      </c>
    </row>
    <row r="171" spans="1:8" x14ac:dyDescent="0.25">
      <c r="A171" s="18">
        <v>48</v>
      </c>
      <c r="B171" s="29" t="s">
        <v>170</v>
      </c>
      <c r="C171" s="29"/>
      <c r="D171" s="29"/>
      <c r="E171" s="7">
        <v>32</v>
      </c>
      <c r="F171" s="13">
        <f t="shared" si="43"/>
        <v>2240</v>
      </c>
      <c r="G171" s="7">
        <v>12</v>
      </c>
      <c r="H171" s="19">
        <f t="shared" si="44"/>
        <v>26880</v>
      </c>
    </row>
    <row r="172" spans="1:8" ht="43.5" customHeight="1" x14ac:dyDescent="0.25">
      <c r="A172" s="21">
        <v>49</v>
      </c>
      <c r="B172" s="30" t="s">
        <v>171</v>
      </c>
      <c r="C172" s="30"/>
      <c r="D172" s="30"/>
      <c r="E172" s="7">
        <v>3091</v>
      </c>
      <c r="F172" s="13">
        <v>216363</v>
      </c>
      <c r="G172" s="7">
        <v>12</v>
      </c>
      <c r="H172" s="19">
        <v>2596360</v>
      </c>
    </row>
    <row r="173" spans="1:8" x14ac:dyDescent="0.25">
      <c r="A173" s="14" t="s">
        <v>14</v>
      </c>
      <c r="B173" s="1" t="s">
        <v>49</v>
      </c>
      <c r="C173" s="1" t="s">
        <v>50</v>
      </c>
      <c r="D173" s="1" t="s">
        <v>52</v>
      </c>
      <c r="E173" s="11">
        <f>E174</f>
        <v>53</v>
      </c>
      <c r="F173" s="12">
        <f>F174</f>
        <v>3710</v>
      </c>
      <c r="G173" s="11">
        <v>12</v>
      </c>
      <c r="H173" s="17">
        <f>H174</f>
        <v>44520</v>
      </c>
    </row>
    <row r="174" spans="1:8" x14ac:dyDescent="0.25">
      <c r="A174" s="20">
        <v>1</v>
      </c>
      <c r="B174" s="35" t="s">
        <v>19</v>
      </c>
      <c r="C174" s="35"/>
      <c r="D174" s="35"/>
      <c r="E174" s="11">
        <f>E175</f>
        <v>53</v>
      </c>
      <c r="F174" s="12">
        <f>F175</f>
        <v>3710</v>
      </c>
      <c r="G174" s="7">
        <v>12</v>
      </c>
      <c r="H174" s="17">
        <f>H175</f>
        <v>44520</v>
      </c>
    </row>
    <row r="175" spans="1:8" x14ac:dyDescent="0.25">
      <c r="A175" s="18">
        <v>1</v>
      </c>
      <c r="B175" s="29" t="s">
        <v>153</v>
      </c>
      <c r="C175" s="29"/>
      <c r="D175" s="29"/>
      <c r="E175" s="7">
        <v>53</v>
      </c>
      <c r="F175" s="13">
        <f t="shared" ref="F175" si="45">E175*70</f>
        <v>3710</v>
      </c>
      <c r="G175" s="7">
        <v>12</v>
      </c>
      <c r="H175" s="19">
        <f t="shared" ref="H175" si="46">F175*G175</f>
        <v>44520</v>
      </c>
    </row>
    <row r="176" spans="1:8" ht="15.75" thickBot="1" x14ac:dyDescent="0.3">
      <c r="A176" s="64" t="s">
        <v>92</v>
      </c>
      <c r="B176" s="65"/>
      <c r="C176" s="65"/>
      <c r="D176" s="65"/>
      <c r="E176" s="22">
        <f>E11+E22+E43+E78+E83</f>
        <v>11767</v>
      </c>
      <c r="F176" s="23">
        <f>F11+F22+F43+F78+F83</f>
        <v>823683</v>
      </c>
      <c r="G176" s="22">
        <v>12</v>
      </c>
      <c r="H176" s="24">
        <f>H11+H22+H43+H78+H83</f>
        <v>9884200</v>
      </c>
    </row>
    <row r="177" spans="1:8" x14ac:dyDescent="0.25">
      <c r="A177" s="4"/>
      <c r="B177" s="5"/>
      <c r="C177" s="5"/>
      <c r="D177" s="5"/>
      <c r="E177" s="6"/>
      <c r="F177" s="6"/>
      <c r="G177" s="8"/>
      <c r="H177" s="6"/>
    </row>
    <row r="178" spans="1:8" x14ac:dyDescent="0.25">
      <c r="A178" s="4"/>
      <c r="B178" s="5"/>
      <c r="C178" s="5"/>
      <c r="D178" s="5"/>
      <c r="E178" s="6"/>
      <c r="F178" s="6"/>
      <c r="G178" s="6"/>
      <c r="H178" s="6"/>
    </row>
    <row r="179" spans="1:8" ht="18.75" customHeight="1" x14ac:dyDescent="0.3">
      <c r="B179" s="41" t="s">
        <v>177</v>
      </c>
      <c r="C179" s="41"/>
      <c r="D179" s="41"/>
      <c r="E179" s="41"/>
      <c r="F179" s="41"/>
      <c r="G179" s="41"/>
      <c r="H179" s="41"/>
    </row>
    <row r="180" spans="1:8" ht="18.75" x14ac:dyDescent="0.3">
      <c r="B180" s="2"/>
      <c r="C180" s="2"/>
      <c r="D180" s="3"/>
      <c r="E180" s="3"/>
      <c r="F180" s="3"/>
      <c r="G180" s="3"/>
      <c r="H180" s="2"/>
    </row>
    <row r="181" spans="1:8" ht="18.75" customHeight="1" x14ac:dyDescent="0.3">
      <c r="B181" s="2"/>
      <c r="C181" s="2"/>
      <c r="D181" s="41" t="s">
        <v>9</v>
      </c>
      <c r="E181" s="41"/>
      <c r="F181" s="41"/>
      <c r="G181" s="41"/>
      <c r="H181" s="41"/>
    </row>
  </sheetData>
  <mergeCells count="196">
    <mergeCell ref="B174:D174"/>
    <mergeCell ref="B75:D75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88:D88"/>
    <mergeCell ref="B89:D89"/>
    <mergeCell ref="B90:D90"/>
    <mergeCell ref="B113:D113"/>
    <mergeCell ref="B114:D114"/>
    <mergeCell ref="B115:D115"/>
    <mergeCell ref="B116:D116"/>
    <mergeCell ref="B103:D103"/>
    <mergeCell ref="B104:D104"/>
    <mergeCell ref="B106:D106"/>
    <mergeCell ref="B107:D107"/>
    <mergeCell ref="B108:D108"/>
    <mergeCell ref="B109:D109"/>
    <mergeCell ref="B94:D94"/>
    <mergeCell ref="B36:D36"/>
    <mergeCell ref="B37:D37"/>
    <mergeCell ref="B91:D91"/>
    <mergeCell ref="B92:D92"/>
    <mergeCell ref="B93:D93"/>
    <mergeCell ref="B96:D96"/>
    <mergeCell ref="B97:D97"/>
    <mergeCell ref="B98:D98"/>
    <mergeCell ref="B85:D85"/>
    <mergeCell ref="B86:D86"/>
    <mergeCell ref="B87:D87"/>
    <mergeCell ref="B95:D95"/>
    <mergeCell ref="B38:D38"/>
    <mergeCell ref="B62:D62"/>
    <mergeCell ref="B82:D82"/>
    <mergeCell ref="A83:D83"/>
    <mergeCell ref="B81:D81"/>
    <mergeCell ref="B67:D67"/>
    <mergeCell ref="B68:D68"/>
    <mergeCell ref="B76:D76"/>
    <mergeCell ref="B77:D77"/>
    <mergeCell ref="B74:D74"/>
    <mergeCell ref="B69:D69"/>
    <mergeCell ref="B70:D70"/>
    <mergeCell ref="A10:B10"/>
    <mergeCell ref="A11:D11"/>
    <mergeCell ref="B172:D172"/>
    <mergeCell ref="B29:D29"/>
    <mergeCell ref="B30:D30"/>
    <mergeCell ref="B31:D31"/>
    <mergeCell ref="B41:D41"/>
    <mergeCell ref="A176:D176"/>
    <mergeCell ref="B1:D1"/>
    <mergeCell ref="B2:D2"/>
    <mergeCell ref="B3:D3"/>
    <mergeCell ref="B16:D16"/>
    <mergeCell ref="B17:D17"/>
    <mergeCell ref="B27:D27"/>
    <mergeCell ref="B28:D28"/>
    <mergeCell ref="B26:D26"/>
    <mergeCell ref="B13:D13"/>
    <mergeCell ref="B14:D14"/>
    <mergeCell ref="B15:D15"/>
    <mergeCell ref="B18:D18"/>
    <mergeCell ref="B32:D32"/>
    <mergeCell ref="B33:D33"/>
    <mergeCell ref="B34:D34"/>
    <mergeCell ref="B35:D35"/>
    <mergeCell ref="E1:H1"/>
    <mergeCell ref="E2:H2"/>
    <mergeCell ref="E3:H3"/>
    <mergeCell ref="F22:F23"/>
    <mergeCell ref="G22:G23"/>
    <mergeCell ref="H22:H23"/>
    <mergeCell ref="B24:D24"/>
    <mergeCell ref="B25:D25"/>
    <mergeCell ref="B21:D21"/>
    <mergeCell ref="B19:D19"/>
    <mergeCell ref="A22:D22"/>
    <mergeCell ref="E22:E23"/>
    <mergeCell ref="B20:D20"/>
    <mergeCell ref="E8:E9"/>
    <mergeCell ref="F8:F9"/>
    <mergeCell ref="G8:G9"/>
    <mergeCell ref="H8:H9"/>
    <mergeCell ref="B5:H5"/>
    <mergeCell ref="F11:F12"/>
    <mergeCell ref="G11:G12"/>
    <mergeCell ref="H11:H12"/>
    <mergeCell ref="E11:E12"/>
    <mergeCell ref="A8:D8"/>
    <mergeCell ref="A9:B9"/>
    <mergeCell ref="B179:H179"/>
    <mergeCell ref="D181:H181"/>
    <mergeCell ref="B39:D39"/>
    <mergeCell ref="B40:D40"/>
    <mergeCell ref="B42:D42"/>
    <mergeCell ref="E83:E84"/>
    <mergeCell ref="F83:F84"/>
    <mergeCell ref="G83:G84"/>
    <mergeCell ref="H83:H84"/>
    <mergeCell ref="E78:E79"/>
    <mergeCell ref="F78:F79"/>
    <mergeCell ref="G78:G79"/>
    <mergeCell ref="H78:H79"/>
    <mergeCell ref="B175:D175"/>
    <mergeCell ref="B55:D55"/>
    <mergeCell ref="B56:D56"/>
    <mergeCell ref="B57:D57"/>
    <mergeCell ref="B58:D58"/>
    <mergeCell ref="B59:D59"/>
    <mergeCell ref="B60:D60"/>
    <mergeCell ref="B61:D61"/>
    <mergeCell ref="A43:D43"/>
    <mergeCell ref="E43:E44"/>
    <mergeCell ref="F43:F44"/>
    <mergeCell ref="G43:G44"/>
    <mergeCell ref="H43:H44"/>
    <mergeCell ref="B45:D45"/>
    <mergeCell ref="B53:D53"/>
    <mergeCell ref="B54:D54"/>
    <mergeCell ref="B46:D46"/>
    <mergeCell ref="B47:D47"/>
    <mergeCell ref="B48:D48"/>
    <mergeCell ref="B49:D49"/>
    <mergeCell ref="B50:D50"/>
    <mergeCell ref="B51:D51"/>
    <mergeCell ref="B52:D52"/>
    <mergeCell ref="B71:D71"/>
    <mergeCell ref="B72:D72"/>
    <mergeCell ref="B73:D73"/>
    <mergeCell ref="B63:D63"/>
    <mergeCell ref="B64:D64"/>
    <mergeCell ref="B65:D65"/>
    <mergeCell ref="B66:D66"/>
    <mergeCell ref="A78:D78"/>
    <mergeCell ref="B80:D80"/>
    <mergeCell ref="B105:D105"/>
    <mergeCell ref="B110:D110"/>
    <mergeCell ref="B111:D111"/>
    <mergeCell ref="B112:D112"/>
    <mergeCell ref="B99:D99"/>
    <mergeCell ref="B100:D100"/>
    <mergeCell ref="B101:D101"/>
    <mergeCell ref="B102:D102"/>
    <mergeCell ref="B122:D122"/>
    <mergeCell ref="B126:D126"/>
    <mergeCell ref="B127:D127"/>
    <mergeCell ref="B117:D117"/>
    <mergeCell ref="B118:D118"/>
    <mergeCell ref="B119:D119"/>
    <mergeCell ref="B120:D120"/>
    <mergeCell ref="B121:D121"/>
    <mergeCell ref="B123:D123"/>
    <mergeCell ref="B124:D124"/>
    <mergeCell ref="B125:D125"/>
    <mergeCell ref="B134:D134"/>
    <mergeCell ref="B135:D135"/>
    <mergeCell ref="B136:D136"/>
    <mergeCell ref="B137:D137"/>
    <mergeCell ref="B138:D138"/>
    <mergeCell ref="B139:D139"/>
    <mergeCell ref="B128:D128"/>
    <mergeCell ref="B129:D129"/>
    <mergeCell ref="B130:D130"/>
    <mergeCell ref="B131:D131"/>
    <mergeCell ref="B132:D132"/>
    <mergeCell ref="B133:D133"/>
    <mergeCell ref="B146:D146"/>
    <mergeCell ref="B147:D147"/>
    <mergeCell ref="B148:D148"/>
    <mergeCell ref="B149:D149"/>
    <mergeCell ref="B150:D150"/>
    <mergeCell ref="B151:D151"/>
    <mergeCell ref="B140:D140"/>
    <mergeCell ref="B141:D141"/>
    <mergeCell ref="B142:D142"/>
    <mergeCell ref="B143:D143"/>
    <mergeCell ref="B144:D144"/>
    <mergeCell ref="B145:D145"/>
    <mergeCell ref="B158:D158"/>
    <mergeCell ref="B159:D159"/>
    <mergeCell ref="B160:D160"/>
    <mergeCell ref="B161:D161"/>
    <mergeCell ref="B162:D162"/>
    <mergeCell ref="B163:D163"/>
    <mergeCell ref="B152:D152"/>
    <mergeCell ref="B153:D153"/>
    <mergeCell ref="B154:D154"/>
    <mergeCell ref="B155:D155"/>
    <mergeCell ref="B156:D156"/>
    <mergeCell ref="B157:D157"/>
  </mergeCells>
  <pageMargins left="1.3779527559055118" right="0.59055118110236227" top="0.78740157480314965" bottom="0.78740157480314965" header="0.78740157480314965" footer="0.78740157480314965"/>
  <pageSetup paperSize="9" scale="79" orientation="portrait" r:id="rId1"/>
  <headerFooter alignWithMargins="0">
    <oddFooter>&amp;C&amp;P</oddFooter>
  </headerFooter>
  <ignoredErrors>
    <ignoredError sqref="B12 G10 B23 B44:D44 B79:D79 B84:D84 E69 E70 E72 E71 E73" numberStoredAsText="1"/>
    <ignoredError sqref="F18 H18 F28 H28 F29:H29 F96:H96 F123:H123 F111:H111 F102:H102 F74:H74 F53 H53 H68 H61 F68 F61 F106 H106 H64 F64 F32 H32 F30:H31 F33:H52 G32 F65:H67 G64 F107:H110 G106 F62:H63 G61 F69:H73 G68 F54:H60 G53 F75:H82 F103:H105 F112:H122 F124:H171 F97:H101 F174:H175 G176 F84:H95 G83 G1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anexa37 </vt:lpstr>
      <vt:lpstr>'anexa37 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Untila Olga</dc:creator>
  <cp:lastModifiedBy>Galina Semeniuc</cp:lastModifiedBy>
  <cp:lastPrinted>2021-12-16T14:06:02Z</cp:lastPrinted>
  <dcterms:created xsi:type="dcterms:W3CDTF">2021-01-22T14:28:02Z</dcterms:created>
  <dcterms:modified xsi:type="dcterms:W3CDTF">2021-12-16T14:06:05Z</dcterms:modified>
</cp:coreProperties>
</file>